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Šios_darbaknygės" defaultThemeVersion="124226"/>
  <mc:AlternateContent xmlns:mc="http://schemas.openxmlformats.org/markup-compatibility/2006">
    <mc:Choice Requires="x15">
      <x15ac:absPath xmlns:x15ac="http://schemas.microsoft.com/office/spreadsheetml/2010/11/ac" url="D:\USER\Desktop\Darbalaukis Vida\Autobusu parkas ir vandenys istatai\Vytautui\Varėnos knyga\"/>
    </mc:Choice>
  </mc:AlternateContent>
  <xr:revisionPtr revIDLastSave="0" documentId="8_{34E1155A-612D-4D6F-9926-8CDBD8661E11}" xr6:coauthVersionLast="47" xr6:coauthVersionMax="47" xr10:uidLastSave="{00000000-0000-0000-0000-000000000000}"/>
  <workbookProtection lockStructure="1"/>
  <bookViews>
    <workbookView xWindow="-120" yWindow="-120" windowWidth="29040" windowHeight="15720" tabRatio="767" activeTab="6" xr2:uid="{00000000-000D-0000-FFFF-FFFF00000000}"/>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C67" i="23"/>
  <c r="C84" i="23" s="1"/>
  <c r="E54" i="23"/>
  <c r="C54" i="23"/>
  <c r="E48" i="23"/>
  <c r="E60" i="23" s="1"/>
  <c r="C48" i="23"/>
  <c r="C60" i="23" s="1"/>
  <c r="E35" i="23"/>
  <c r="C35" i="23"/>
  <c r="E30" i="23"/>
  <c r="E33" i="23"/>
  <c r="C30" i="23"/>
  <c r="C33" i="23" s="1"/>
  <c r="C22" i="23"/>
  <c r="E20" i="23"/>
  <c r="C8" i="23"/>
  <c r="C7" i="23"/>
  <c r="X64" i="21"/>
  <c r="X66" i="21"/>
  <c r="W64" i="21"/>
  <c r="W66" i="21" s="1"/>
  <c r="V64" i="21"/>
  <c r="V66" i="21" s="1"/>
  <c r="U64" i="21"/>
  <c r="U66" i="21" s="1"/>
  <c r="T64" i="21"/>
  <c r="T66" i="21" s="1"/>
  <c r="S64" i="21"/>
  <c r="S66" i="21" s="1"/>
  <c r="X52" i="21"/>
  <c r="X54" i="21"/>
  <c r="W52" i="21"/>
  <c r="W54" i="21" s="1"/>
  <c r="V52" i="21"/>
  <c r="V54" i="21" s="1"/>
  <c r="U52" i="21"/>
  <c r="U54" i="21" s="1"/>
  <c r="T52" i="21"/>
  <c r="T54" i="21" s="1"/>
  <c r="S52" i="21"/>
  <c r="S54" i="21" s="1"/>
  <c r="X33" i="21"/>
  <c r="X36" i="21" s="1"/>
  <c r="W33" i="21"/>
  <c r="W36" i="21" s="1"/>
  <c r="V33" i="21"/>
  <c r="V36" i="21" s="1"/>
  <c r="U33" i="21"/>
  <c r="U36" i="21" s="1"/>
  <c r="T33" i="21"/>
  <c r="S33" i="21"/>
  <c r="X17" i="21"/>
  <c r="X20" i="21" s="1"/>
  <c r="W17" i="21"/>
  <c r="W20" i="21"/>
  <c r="V17" i="21"/>
  <c r="V20" i="21" s="1"/>
  <c r="U17" i="21"/>
  <c r="U20" i="21" s="1"/>
  <c r="T17" i="21"/>
  <c r="T20" i="21" s="1"/>
  <c r="S17" i="21"/>
  <c r="S20" i="21" s="1"/>
  <c r="C8" i="22"/>
  <c r="C7" i="22"/>
  <c r="E100" i="22"/>
  <c r="C100" i="22"/>
  <c r="E91" i="22"/>
  <c r="C91" i="22"/>
  <c r="E78" i="22"/>
  <c r="C78" i="22"/>
  <c r="C84" i="22" s="1"/>
  <c r="E67" i="22"/>
  <c r="C67" i="22"/>
  <c r="E54" i="22"/>
  <c r="C54" i="22"/>
  <c r="E48" i="22"/>
  <c r="E60" i="22" s="1"/>
  <c r="C48" i="22"/>
  <c r="E35" i="22"/>
  <c r="C35" i="22"/>
  <c r="E30" i="22"/>
  <c r="E33" i="22"/>
  <c r="C30" i="22"/>
  <c r="C33" i="22" s="1"/>
  <c r="E20" i="22"/>
  <c r="D37" i="21"/>
  <c r="E37" i="21" s="1"/>
  <c r="E96" i="2"/>
  <c r="E83" i="2"/>
  <c r="E60" i="21" s="1"/>
  <c r="C66" i="2"/>
  <c r="E66" i="2"/>
  <c r="H13" i="20"/>
  <c r="H24" i="20" s="1"/>
  <c r="F13" i="20"/>
  <c r="F24" i="20" s="1"/>
  <c r="C11" i="2"/>
  <c r="E42" i="2"/>
  <c r="C42" i="2"/>
  <c r="C10" i="2"/>
  <c r="C27" i="17" s="1"/>
  <c r="R33" i="21"/>
  <c r="R36" i="21" s="1"/>
  <c r="Q33" i="21"/>
  <c r="Q36" i="21"/>
  <c r="P33" i="21"/>
  <c r="P36" i="21" s="1"/>
  <c r="O33" i="21"/>
  <c r="O36" i="21" s="1"/>
  <c r="N33" i="21"/>
  <c r="N36" i="21" s="1"/>
  <c r="M33" i="21"/>
  <c r="M36" i="21" s="1"/>
  <c r="L33" i="21"/>
  <c r="L36" i="21" s="1"/>
  <c r="K33" i="21"/>
  <c r="K36" i="21" s="1"/>
  <c r="J33" i="21"/>
  <c r="J36" i="21"/>
  <c r="I33" i="21"/>
  <c r="I36" i="21"/>
  <c r="H33" i="21"/>
  <c r="H36" i="21" s="1"/>
  <c r="G33" i="21"/>
  <c r="G36" i="21" s="1"/>
  <c r="F33" i="21"/>
  <c r="F36" i="21" s="1"/>
  <c r="G17" i="21"/>
  <c r="G20" i="21" s="1"/>
  <c r="H17" i="21"/>
  <c r="H20" i="21" s="1"/>
  <c r="I17" i="21"/>
  <c r="I20" i="21" s="1"/>
  <c r="J17" i="21"/>
  <c r="J20" i="21" s="1"/>
  <c r="K17" i="21"/>
  <c r="K20" i="21" s="1"/>
  <c r="L17" i="21"/>
  <c r="L20" i="21" s="1"/>
  <c r="M17" i="21"/>
  <c r="M20" i="21" s="1"/>
  <c r="N17" i="21"/>
  <c r="N20" i="21" s="1"/>
  <c r="O17" i="21"/>
  <c r="O20" i="21" s="1"/>
  <c r="P17" i="21"/>
  <c r="P20" i="21" s="1"/>
  <c r="Q17" i="21"/>
  <c r="Q20" i="21" s="1"/>
  <c r="R17" i="21"/>
  <c r="R20" i="21" s="1"/>
  <c r="F17" i="21"/>
  <c r="F20" i="21" s="1"/>
  <c r="R52" i="21"/>
  <c r="R54" i="21" s="1"/>
  <c r="Q52" i="21"/>
  <c r="Q54" i="21" s="1"/>
  <c r="P52" i="21"/>
  <c r="P54" i="21" s="1"/>
  <c r="O52" i="21"/>
  <c r="O54" i="21" s="1"/>
  <c r="N52" i="21"/>
  <c r="N54" i="21" s="1"/>
  <c r="M52" i="21"/>
  <c r="M54" i="21" s="1"/>
  <c r="L52" i="21"/>
  <c r="L54" i="21" s="1"/>
  <c r="K52" i="21"/>
  <c r="K54" i="21" s="1"/>
  <c r="J52" i="21"/>
  <c r="J54" i="21" s="1"/>
  <c r="I52" i="21"/>
  <c r="I54" i="21"/>
  <c r="H52" i="21"/>
  <c r="H54" i="21"/>
  <c r="G52" i="21"/>
  <c r="F52" i="21"/>
  <c r="F54" i="21"/>
  <c r="G64" i="21"/>
  <c r="G66" i="21" s="1"/>
  <c r="H64" i="21"/>
  <c r="H66" i="21"/>
  <c r="I64" i="21"/>
  <c r="I66" i="21"/>
  <c r="J64" i="21"/>
  <c r="J66" i="21" s="1"/>
  <c r="K64" i="21"/>
  <c r="K66" i="21"/>
  <c r="L64" i="21"/>
  <c r="L66" i="21" s="1"/>
  <c r="M64" i="21"/>
  <c r="M66" i="21" s="1"/>
  <c r="N64" i="21"/>
  <c r="N66" i="21"/>
  <c r="O64" i="21"/>
  <c r="O66" i="21" s="1"/>
  <c r="P64" i="21"/>
  <c r="P66" i="21" s="1"/>
  <c r="Q64" i="21"/>
  <c r="R64" i="21"/>
  <c r="R66" i="21" s="1"/>
  <c r="F64" i="21"/>
  <c r="F66" i="21" s="1"/>
  <c r="D15" i="21"/>
  <c r="E15" i="21" s="1"/>
  <c r="D34" i="21"/>
  <c r="E34" i="21" s="1"/>
  <c r="D18" i="21"/>
  <c r="E18" i="21" s="1"/>
  <c r="D60" i="21"/>
  <c r="D61" i="21"/>
  <c r="E61" i="21" s="1"/>
  <c r="D62" i="21"/>
  <c r="D63" i="21"/>
  <c r="E63" i="21" s="1"/>
  <c r="D59" i="21"/>
  <c r="D49" i="21"/>
  <c r="E49" i="21" s="1"/>
  <c r="D50" i="21"/>
  <c r="D51" i="21"/>
  <c r="E51" i="21" s="1"/>
  <c r="D48" i="21"/>
  <c r="D47" i="21"/>
  <c r="D40" i="21"/>
  <c r="E40" i="21" s="1"/>
  <c r="D39" i="21"/>
  <c r="D38" i="21"/>
  <c r="D35" i="21"/>
  <c r="E35" i="21" s="1"/>
  <c r="D32" i="21"/>
  <c r="E32" i="21" s="1"/>
  <c r="D31" i="21"/>
  <c r="E31" i="21" s="1"/>
  <c r="D24" i="21"/>
  <c r="E24" i="21" s="1"/>
  <c r="D23" i="21"/>
  <c r="D22" i="21"/>
  <c r="D21" i="21"/>
  <c r="E21" i="21" s="1"/>
  <c r="D19" i="21"/>
  <c r="E19" i="21" s="1"/>
  <c r="D16" i="21"/>
  <c r="E16" i="21" s="1"/>
  <c r="R1" i="2"/>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E116" i="17" s="1"/>
  <c r="C110" i="17"/>
  <c r="E99" i="17"/>
  <c r="C99" i="17"/>
  <c r="E82" i="17"/>
  <c r="C82" i="17"/>
  <c r="E76" i="17"/>
  <c r="C76" i="17"/>
  <c r="E62" i="17"/>
  <c r="C62" i="17"/>
  <c r="E56" i="17"/>
  <c r="E59" i="17" s="1"/>
  <c r="C56" i="17"/>
  <c r="C59" i="17"/>
  <c r="C88" i="17"/>
  <c r="E36" i="2"/>
  <c r="E39" i="2" s="1"/>
  <c r="C36" i="2"/>
  <c r="C39" i="2" s="1"/>
  <c r="C96" i="2"/>
  <c r="E115" i="2"/>
  <c r="C115" i="2"/>
  <c r="E109" i="2"/>
  <c r="E56" i="2"/>
  <c r="C56" i="2"/>
  <c r="E21" i="2"/>
  <c r="C44" i="17"/>
  <c r="T36" i="21" l="1"/>
  <c r="S36" i="21"/>
  <c r="C9" i="2"/>
  <c r="C10" i="17" s="1"/>
  <c r="E48" i="21"/>
  <c r="C86" i="23"/>
  <c r="E46" i="2"/>
  <c r="E48" i="2" s="1"/>
  <c r="E39" i="21" s="1"/>
  <c r="C38" i="22"/>
  <c r="C40" i="22" s="1"/>
  <c r="E88" i="17"/>
  <c r="E38" i="22"/>
  <c r="E40" i="22" s="1"/>
  <c r="C38" i="23"/>
  <c r="C40" i="23" s="1"/>
  <c r="E84" i="23"/>
  <c r="E86" i="23" s="1"/>
  <c r="C60" i="22"/>
  <c r="C86" i="22" s="1"/>
  <c r="C102" i="2"/>
  <c r="E102" i="2"/>
  <c r="C72" i="2"/>
  <c r="E47" i="21" s="1"/>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11" i="3"/>
  <c r="C5" i="20"/>
  <c r="C6" i="20"/>
  <c r="E86" i="22"/>
  <c r="D17" i="21"/>
  <c r="E17" i="21" s="1"/>
  <c r="H4" i="21"/>
  <c r="Q66" i="21"/>
  <c r="E10" i="3" l="1"/>
  <c r="E64" i="21"/>
  <c r="E52" i="21"/>
  <c r="E104" i="2"/>
  <c r="C104" i="2"/>
  <c r="E59" i="21"/>
  <c r="E22" i="21"/>
  <c r="C48" i="2"/>
  <c r="E23" i="21" s="1"/>
  <c r="E38" i="21"/>
</calcChain>
</file>

<file path=xl/sharedStrings.xml><?xml version="1.0" encoding="utf-8"?>
<sst xmlns="http://schemas.openxmlformats.org/spreadsheetml/2006/main" count="1519" uniqueCount="621">
  <si>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</si>
  <si>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</si>
  <si>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</si>
  <si>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</si>
  <si>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</si>
  <si>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</si>
  <si>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</si>
  <si>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</si>
  <si>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</si>
  <si>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</si>
  <si>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</si>
  <si>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</si>
  <si>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</si>
  <si>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</si>
  <si>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</si>
  <si>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</si>
  <si>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</si>
  <si>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</si>
  <si>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</si>
  <si>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</si>
  <si>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</si>
  <si>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</si>
  <si>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</si>
  <si>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</si>
  <si>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</si>
  <si>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</si>
  <si>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</si>
  <si>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</si>
  <si>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</si>
  <si>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</si>
  <si>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</si>
  <si>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</si>
  <si>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</si>
  <si>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</si>
  <si>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</si>
  <si>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</si>
  <si>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</si>
  <si>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</si>
  <si>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</si>
  <si>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</si>
  <si>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</si>
  <si>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</si>
  <si>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</si>
  <si>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</si>
  <si>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</si>
  <si>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</si>
  <si>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</si>
  <si>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</si>
  <si>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</si>
  <si>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</si>
  <si>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</si>
  <si>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</si>
  <si>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</si>
  <si>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</si>
  <si>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</si>
  <si>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</si>
  <si>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</si>
  <si>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</si>
  <si>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</si>
  <si>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</si>
  <si>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</si>
  <si>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</si>
  <si>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</si>
  <si>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</si>
  <si>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</si>
  <si>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</si>
  <si>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</si>
  <si>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</si>
  <si>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</si>
  <si>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</si>
  <si>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</si>
  <si>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</si>
  <si>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</si>
  <si>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</si>
  <si>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</si>
  <si>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</si>
  <si>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</si>
  <si>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</si>
  <si>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</si>
  <si>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</si>
  <si>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</si>
  <si>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</si>
  <si>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</si>
  <si>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</si>
  <si>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</si>
  <si>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</si>
  <si>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</si>
  <si>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</si>
  <si>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</si>
  <si>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</si>
  <si>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</si>
  <si>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</si>
  <si>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</si>
  <si>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</si>
  <si>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</si>
  <si>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</si>
  <si>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</si>
  <si>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</si>
  <si>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</si>
  <si>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</si>
  <si>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</si>
  <si>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</si>
  <si>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</si>
  <si>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</si>
  <si>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</si>
  <si>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</si>
  <si>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</si>
  <si>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</si>
  <si>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</si>
  <si>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</si>
  <si>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</si>
  <si>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</si>
  <si>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</si>
  <si>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</si>
  <si>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</si>
  <si>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</si>
  <si>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</si>
  <si>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</si>
  <si>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</si>
  <si>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</si>
  <si>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</si>
  <si>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</si>
  <si>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</si>
  <si>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</si>
  <si>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</si>
  <si>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</si>
  <si>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</si>
  <si>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</si>
  <si>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</si>
  <si>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</si>
  <si>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</si>
  <si>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</si>
  <si>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</si>
  <si>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</si>
  <si>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</si>
  <si>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</si>
  <si>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</si>
  <si>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</si>
  <si>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</si>
  <si>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</si>
  <si>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</si>
  <si>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</si>
  <si>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</si>
  <si>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</si>
  <si>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</si>
  <si>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</si>
  <si>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</si>
  <si>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</si>
  <si>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</si>
  <si>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</si>
  <si>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</si>
  <si>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</si>
  <si>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</si>
  <si>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</si>
  <si>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</si>
  <si>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</si>
  <si>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</si>
  <si>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</si>
  <si>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</si>
  <si>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</si>
  <si>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</si>
  <si>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</si>
  <si>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</si>
  <si>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</si>
  <si>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</si>
  <si>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</si>
  <si>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</si>
  <si>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</si>
  <si>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</si>
  <si>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</si>
  <si>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</si>
  <si>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</si>
  <si>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</si>
  <si>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</si>
  <si>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</si>
  <si>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</si>
  <si>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</si>
  <si>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</si>
  <si>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</si>
  <si>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</si>
  <si>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</si>
  <si>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</si>
  <si>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</si>
  <si>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</si>
  <si>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</si>
  <si>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</si>
  <si>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</si>
  <si>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</si>
  <si>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</si>
  <si>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</si>
  <si>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</si>
  <si>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</si>
  <si>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</si>
  <si>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</si>
  <si>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</si>
  <si>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</si>
  <si>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</si>
  <si>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</si>
  <si>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</si>
  <si>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</si>
  <si>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</si>
  <si>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</si>
  <si>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</si>
  <si>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</si>
  <si>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</si>
  <si>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</si>
  <si>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</si>
  <si>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</si>
  <si>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</si>
  <si>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</si>
  <si>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</si>
  <si>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</si>
  <si>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</si>
  <si>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</si>
  <si>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</si>
  <si>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</si>
  <si>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</si>
  <si>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</si>
  <si>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</si>
  <si>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</si>
  <si>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</si>
  <si>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</si>
  <si>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</si>
  <si>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</si>
  <si>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</si>
  <si>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</si>
  <si>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</si>
  <si>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</si>
  <si>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</si>
  <si>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</si>
  <si>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</si>
  <si>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</si>
  <si>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</si>
  <si>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</si>
  <si>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</si>
  <si>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</si>
  <si>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</si>
  <si>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</si>
  <si>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</si>
  <si>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</si>
  <si>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</si>
  <si>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</si>
  <si>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</si>
  <si>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</si>
  <si>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</si>
  <si>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</si>
  <si>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</si>
  <si>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</si>
  <si>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</si>
  <si>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</si>
  <si>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</si>
  <si>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</si>
  <si>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</si>
  <si>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</si>
  <si>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</si>
  <si>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</si>
  <si>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</si>
  <si>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</si>
  <si>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</si>
  <si>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</si>
  <si>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</si>
  <si>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</si>
  <si>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</si>
  <si>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</si>
  <si>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</si>
  <si>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</si>
  <si>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</si>
  <si>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</si>
  <si>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</si>
  <si>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</si>
  <si>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</si>
  <si>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</si>
  <si>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</si>
  <si>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</si>
  <si>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</si>
  <si>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</si>
  <si>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</si>
  <si>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</si>
  <si>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</si>
  <si>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</si>
  <si>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</si>
  <si>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</si>
  <si>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</si>
  <si>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</si>
  <si>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</si>
  <si>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</si>
  <si>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</si>
  <si>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</si>
  <si>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</si>
  <si>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</si>
  <si>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</si>
  <si>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</si>
  <si>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</si>
  <si>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</si>
  <si>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</si>
  <si>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</si>
  <si>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</si>
  <si>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</si>
  <si>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</si>
  <si>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</si>
  <si>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</si>
  <si>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</si>
  <si>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</si>
  <si>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</si>
  <si>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</si>
  <si>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</si>
  <si>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</si>
  <si>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</si>
  <si>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</si>
  <si>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</si>
  <si>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</si>
  <si>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</si>
  <si>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</si>
  <si>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</si>
  <si>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</si>
  <si>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</si>
  <si>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</si>
  <si>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</si>
  <si>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</si>
  <si>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</si>
  <si>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</si>
  <si>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</si>
  <si>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</si>
  <si>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</si>
  <si>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</si>
  <si>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</si>
  <si>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</si>
  <si>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</si>
  <si>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</si>
  <si>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</si>
  <si>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</si>
  <si>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</si>
  <si>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</si>
  <si>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</si>
  <si>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</si>
  <si>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</si>
  <si>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</si>
  <si>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</si>
  <si>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</si>
  <si>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</si>
  <si>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</si>
  <si>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</si>
  <si>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</si>
  <si>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</si>
  <si>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</si>
  <si>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</si>
  <si>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</si>
  <si>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</si>
  <si>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</si>
  <si>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</si>
  <si>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</si>
  <si>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</si>
  <si>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</si>
  <si>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</si>
  <si>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</si>
  <si>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</si>
  <si>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</si>
  <si>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</si>
  <si>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</si>
  <si>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</si>
  <si>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</si>
  <si>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</si>
  <si>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</si>
  <si>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</si>
  <si>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</si>
  <si>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</si>
  <si>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</si>
  <si>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</si>
  <si>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</si>
  <si>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</si>
  <si>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</si>
  <si>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</si>
  <si>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</si>
  <si>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</si>
  <si>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</si>
  <si>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</si>
  <si>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</si>
  <si>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</si>
  <si>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</si>
  <si>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</si>
  <si>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</si>
  <si>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</si>
  <si>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</si>
  <si>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</si>
  <si>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</si>
  <si>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</si>
  <si>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</si>
  <si>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</si>
  <si>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</si>
  <si>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</si>
  <si>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</si>
  <si>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</si>
  <si>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</si>
  <si>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</si>
  <si>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</si>
  <si>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</si>
  <si>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</si>
  <si>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</si>
  <si>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</si>
  <si>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</si>
  <si>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</si>
  <si>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</si>
  <si>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</si>
  <si>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</si>
  <si>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</si>
  <si>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</si>
  <si>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</si>
  <si>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</si>
  <si>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</si>
  <si>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</si>
  <si>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</si>
  <si>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</si>
  <si>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</si>
  <si>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</si>
  <si>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</si>
  <si>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</si>
  <si>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</si>
  <si>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</si>
  <si>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</si>
  <si>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</si>
  <si>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</si>
  <si>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</si>
  <si>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</si>
  <si>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</si>
  <si>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</si>
  <si>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</si>
  <si>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</si>
  <si>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</si>
  <si>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</si>
  <si>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</si>
  <si>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</si>
  <si>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</si>
  <si>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</si>
  <si>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</si>
  <si>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</si>
  <si>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</si>
  <si>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</si>
  <si>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</si>
  <si>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</si>
  <si>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</si>
  <si>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</si>
  <si>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</si>
  <si>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</si>
  <si>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</si>
  <si>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</si>
  <si>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</si>
  <si>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</si>
  <si>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</si>
  <si>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</si>
  <si>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</si>
  <si>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</si>
  <si>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</si>
  <si>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</si>
  <si>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</si>
  <si>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</si>
  <si>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</si>
  <si>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</si>
  <si>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</si>
  <si>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</si>
  <si>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</si>
  <si>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</si>
  <si>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</si>
  <si>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</si>
  <si>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</si>
  <si>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</si>
  <si>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</si>
  <si>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</si>
  <si>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</si>
  <si>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</si>
  <si>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</si>
  <si>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</si>
  <si>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</si>
  <si>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</si>
  <si>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</si>
  <si>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</si>
  <si>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</si>
  <si>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</si>
  <si>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</si>
  <si>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</si>
  <si>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</si>
  <si>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</si>
  <si>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</si>
  <si>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</si>
  <si>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</si>
  <si>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</si>
  <si>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</si>
  <si>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</si>
  <si>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</si>
  <si>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</si>
  <si>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</si>
  <si>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</si>
  <si>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</si>
  <si>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</si>
  <si>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</si>
  <si>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</si>
  <si>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</si>
  <si>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</si>
  <si>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</si>
  <si>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</si>
  <si>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</si>
  <si>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</si>
  <si>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</si>
  <si>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</si>
  <si>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</si>
  <si>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</si>
  <si>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</si>
  <si>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</si>
  <si>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</si>
  <si>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</si>
  <si>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</si>
  <si>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</si>
  <si>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</si>
  <si>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</si>
  <si>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</si>
  <si>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</si>
  <si>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</si>
  <si>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</si>
  <si>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</si>
  <si>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</si>
  <si>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</si>
  <si>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</si>
  <si>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</si>
  <si>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</si>
  <si>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</si>
  <si>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</si>
  <si>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</si>
  <si>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</si>
  <si>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</si>
  <si>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</si>
  <si>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</si>
  <si>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</si>
  <si>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</si>
  <si>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</si>
  <si>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</si>
  <si>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</si>
  <si>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</si>
  <si>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</si>
  <si>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</si>
  <si>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</si>
  <si>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</si>
  <si>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</si>
  <si>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</si>
  <si>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</si>
  <si>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</si>
  <si>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</si>
  <si>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</si>
  <si>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</si>
  <si>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</si>
  <si>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</si>
  <si>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</si>
  <si>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</si>
  <si>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</si>
  <si>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</si>
  <si>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</si>
  <si>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</si>
  <si>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</si>
  <si>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</si>
  <si>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</si>
  <si>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</si>
  <si>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</si>
  <si>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</si>
  <si>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</si>
  <si>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</si>
  <si>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</si>
  <si>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</si>
  <si>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</si>
  <si>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</si>
  <si>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</si>
  <si>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</si>
  <si>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</si>
  <si>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</si>
  <si>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</si>
  <si>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</si>
  <si>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</si>
  <si>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</si>
  <si>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</si>
  <si>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</si>
  <si>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</si>
  <si>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</si>
  <si>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</si>
  <si>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</si>
  <si>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</si>
  <si>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</si>
  <si>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</si>
  <si>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</si>
  <si>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</si>
  <si>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</si>
  <si>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</si>
  <si>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</si>
  <si>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</si>
  <si>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</si>
  <si>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</si>
  <si>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</si>
  <si>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</si>
  <si>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</si>
  <si>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</si>
  <si>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</si>
  <si>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</si>
  <si>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</si>
  <si>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</si>
  <si>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</si>
  <si>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</si>
  <si>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</si>
  <si>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</si>
  <si>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</si>
  <si>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</si>
  <si>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</si>
  <si>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</si>
  <si>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</si>
  <si>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</si>
  <si>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</si>
  <si>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</si>
  <si>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</si>
  <si>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</si>
  <si>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Varėnos rajono savivaldybė</t>
  </si>
  <si>
    <t>Živilė Tamulienė, direktorė</t>
  </si>
  <si>
    <t>Mažmeninė prekyba</t>
  </si>
  <si>
    <t>2026 m.balandžio 29 d.</t>
  </si>
  <si>
    <t>varenos.knyga@gmail.com, +370 310 52324</t>
  </si>
  <si>
    <t>2026 m. balandžio 29 d.</t>
  </si>
  <si>
    <t>varenos.knyga@gmail.com, +37031052324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</si>
</sst>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7"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8"/>
      <name val="Arial"/>
      <family val="2"/>
    </font>
    <font>
      <b/>
      <i/>
      <sz val="9"/>
      <color indexed="8"/>
      <name val="Calibri"/>
      <family val="2"/>
      <charset val="186"/>
    </font>
    <font>
      <sz val="9"/>
      <color indexed="10"/>
      <name val="Calibri"/>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0" fillId="0" borderId="0"/>
    <xf numFmtId="0" fontId="20" fillId="0" borderId="0"/>
    <xf numFmtId="9" fontId="19" fillId="0" borderId="0" applyFont="0" applyFill="0" applyBorder="0" applyAlignment="0" applyProtection="0"/>
  </cellStyleXfs>
  <cellXfs count="722">
    <xf numFmtId="0" fontId="0" fillId="0" borderId="0" xfId="0"/>
    <xf numFmtId="164" fontId="21" fillId="2" borderId="10" xfId="0" applyNumberFormat="1" applyFont="1" applyFill="1" applyBorder="1" applyAlignment="1" applyProtection="1">
      <alignment vertical="center"/>
      <protection locked="0"/>
    </xf>
    <xf numFmtId="164" fontId="21" fillId="2" borderId="11" xfId="0" applyNumberFormat="1" applyFont="1" applyFill="1" applyBorder="1" applyAlignment="1" applyProtection="1">
      <alignment vertical="center"/>
      <protection locked="0"/>
    </xf>
    <xf numFmtId="164" fontId="21" fillId="2" borderId="12" xfId="0" applyNumberFormat="1" applyFont="1" applyFill="1" applyBorder="1" applyAlignment="1" applyProtection="1">
      <alignment vertical="center"/>
      <protection locked="0"/>
    </xf>
    <xf numFmtId="164" fontId="21" fillId="2" borderId="13" xfId="0" applyNumberFormat="1" applyFont="1" applyFill="1" applyBorder="1" applyAlignment="1" applyProtection="1">
      <alignment vertical="center"/>
      <protection locked="0"/>
    </xf>
    <xf numFmtId="164" fontId="21" fillId="2" borderId="0" xfId="0" applyNumberFormat="1" applyFont="1" applyFill="1" applyAlignment="1" applyProtection="1">
      <alignment vertical="center"/>
      <protection locked="0"/>
    </xf>
    <xf numFmtId="164" fontId="21" fillId="2" borderId="14" xfId="0" applyNumberFormat="1" applyFont="1" applyFill="1" applyBorder="1" applyAlignment="1" applyProtection="1">
      <alignment vertical="center"/>
      <protection locked="0"/>
    </xf>
    <xf numFmtId="164" fontId="22" fillId="2" borderId="14" xfId="0" applyNumberFormat="1" applyFont="1" applyFill="1" applyBorder="1" applyAlignment="1" applyProtection="1">
      <alignment vertical="center"/>
      <protection locked="0"/>
    </xf>
    <xf numFmtId="0" fontId="23" fillId="0" borderId="1" xfId="0" applyFont="1" applyBorder="1" applyAlignment="1" applyProtection="1">
      <alignment wrapText="1"/>
      <protection locked="0"/>
    </xf>
    <xf numFmtId="0" fontId="23" fillId="0" borderId="2" xfId="0" applyFont="1" applyBorder="1" applyAlignment="1" applyProtection="1">
      <alignment wrapText="1"/>
      <protection locked="0"/>
    </xf>
    <xf numFmtId="0" fontId="21" fillId="0" borderId="0" xfId="0" applyFont="1" applyAlignment="1">
      <alignment vertical="center"/>
    </xf>
    <xf numFmtId="164" fontId="21" fillId="2" borderId="15" xfId="0" applyNumberFormat="1" applyFont="1" applyFill="1" applyBorder="1" applyAlignment="1" applyProtection="1">
      <alignment vertical="center"/>
      <protection locked="0"/>
    </xf>
    <xf numFmtId="0" fontId="0" fillId="3" borderId="0" xfId="0" applyFill="1"/>
    <xf numFmtId="0" fontId="23" fillId="4" borderId="0" xfId="0" applyFont="1" applyFill="1"/>
    <xf numFmtId="0" fontId="0" fillId="4" borderId="0" xfId="0" applyFill="1"/>
    <xf numFmtId="0" fontId="23" fillId="4" borderId="16" xfId="0" applyFont="1" applyFill="1" applyBorder="1"/>
    <xf numFmtId="0" fontId="0" fillId="4" borderId="17" xfId="0" applyFill="1" applyBorder="1"/>
    <xf numFmtId="0" fontId="23" fillId="4" borderId="0" xfId="0" applyFont="1" applyFill="1" applyAlignment="1">
      <alignment wrapText="1"/>
    </xf>
    <xf numFmtId="0" fontId="24" fillId="4" borderId="16" xfId="0" applyFont="1" applyFill="1" applyBorder="1" applyAlignment="1">
      <alignment horizontal="center"/>
    </xf>
    <xf numFmtId="0" fontId="24" fillId="4" borderId="0" xfId="0" applyFont="1" applyFill="1" applyAlignment="1">
      <alignment horizontal="center"/>
    </xf>
    <xf numFmtId="0" fontId="23" fillId="0" borderId="1" xfId="0" applyFont="1" applyBorder="1" applyAlignment="1">
      <alignment wrapText="1"/>
    </xf>
    <xf numFmtId="0" fontId="23" fillId="4" borderId="18" xfId="0" applyFont="1" applyFill="1" applyBorder="1"/>
    <xf numFmtId="0" fontId="23" fillId="0" borderId="3" xfId="0" applyFont="1" applyBorder="1" applyAlignment="1">
      <alignment wrapText="1"/>
    </xf>
    <xf numFmtId="164" fontId="21" fillId="2" borderId="19" xfId="0" applyNumberFormat="1" applyFont="1" applyFill="1" applyBorder="1" applyAlignment="1" applyProtection="1">
      <alignment vertical="center"/>
      <protection locked="0"/>
    </xf>
    <xf numFmtId="164" fontId="21" fillId="2" borderId="20" xfId="0" applyNumberFormat="1" applyFont="1" applyFill="1" applyBorder="1" applyAlignment="1" applyProtection="1">
      <alignment vertical="center"/>
      <protection locked="0"/>
    </xf>
    <xf numFmtId="164" fontId="21" fillId="2" borderId="18" xfId="0" applyNumberFormat="1" applyFont="1" applyFill="1" applyBorder="1" applyAlignment="1" applyProtection="1">
      <alignment vertical="center"/>
      <protection locked="0"/>
    </xf>
    <xf numFmtId="164" fontId="21" fillId="2" borderId="21" xfId="0" applyNumberFormat="1" applyFont="1" applyFill="1" applyBorder="1" applyAlignment="1" applyProtection="1">
      <alignment vertical="center"/>
      <protection locked="0"/>
    </xf>
    <xf numFmtId="164" fontId="21" fillId="2" borderId="22" xfId="0" applyNumberFormat="1" applyFont="1" applyFill="1" applyBorder="1" applyAlignment="1" applyProtection="1">
      <alignment vertical="center"/>
      <protection locked="0"/>
    </xf>
    <xf numFmtId="164" fontId="21" fillId="2" borderId="23" xfId="0" applyNumberFormat="1" applyFont="1" applyFill="1" applyBorder="1" applyAlignment="1" applyProtection="1">
      <alignment vertical="center"/>
      <protection locked="0"/>
    </xf>
    <xf numFmtId="0" fontId="21" fillId="5" borderId="0" xfId="0" applyFont="1" applyFill="1"/>
    <xf numFmtId="0" fontId="22" fillId="0" borderId="0" xfId="0" applyFont="1" applyAlignment="1">
      <alignment wrapText="1"/>
    </xf>
    <xf numFmtId="0" fontId="25" fillId="0" borderId="0" xfId="0" applyFont="1"/>
    <xf numFmtId="0" fontId="21" fillId="2" borderId="15" xfId="0" quotePrefix="1" applyFont="1" applyFill="1" applyBorder="1" applyAlignment="1">
      <alignment horizontal="right" vertical="center"/>
    </xf>
    <xf numFmtId="0" fontId="21" fillId="0" borderId="0" xfId="0" applyFont="1"/>
    <xf numFmtId="0" fontId="26" fillId="0" borderId="0" xfId="0" applyFont="1" applyAlignment="1">
      <alignment horizontal="left" vertical="center"/>
    </xf>
    <xf numFmtId="0" fontId="27" fillId="5" borderId="0" xfId="0" applyFont="1" applyFill="1"/>
    <xf numFmtId="0" fontId="28" fillId="6" borderId="24" xfId="0" applyFont="1" applyFill="1" applyBorder="1" applyAlignment="1">
      <alignment horizontal="center" wrapText="1"/>
    </xf>
    <xf numFmtId="0" fontId="21" fillId="0" borderId="25" xfId="0" applyFont="1" applyBorder="1"/>
    <xf numFmtId="0" fontId="21" fillId="0" borderId="26" xfId="0" applyFont="1" applyBorder="1"/>
    <xf numFmtId="0" fontId="22" fillId="5" borderId="0" xfId="0" applyFont="1" applyFill="1"/>
    <xf numFmtId="164" fontId="22" fillId="0" borderId="12" xfId="0" applyNumberFormat="1" applyFont="1" applyBorder="1" applyAlignment="1">
      <alignment vertical="center"/>
    </xf>
    <xf numFmtId="0" fontId="29" fillId="0" borderId="0" xfId="0" applyFont="1"/>
    <xf numFmtId="0" fontId="6" fillId="0" borderId="0" xfId="0" applyFont="1"/>
    <xf numFmtId="164" fontId="21" fillId="0" borderId="12" xfId="0" applyNumberFormat="1" applyFont="1" applyBorder="1" applyAlignment="1">
      <alignment vertical="center"/>
    </xf>
    <xf numFmtId="14" fontId="28" fillId="6" borderId="24" xfId="0" applyNumberFormat="1" applyFont="1" applyFill="1" applyBorder="1" applyAlignment="1">
      <alignment horizontal="center" wrapText="1"/>
    </xf>
    <xf numFmtId="164" fontId="22" fillId="0" borderId="0" xfId="0" applyNumberFormat="1" applyFont="1" applyAlignment="1">
      <alignment vertical="center"/>
    </xf>
    <xf numFmtId="164" fontId="21" fillId="0" borderId="0" xfId="0" applyNumberFormat="1" applyFont="1" applyAlignment="1">
      <alignment vertical="center"/>
    </xf>
    <xf numFmtId="0" fontId="21" fillId="0" borderId="18" xfId="0" applyFont="1" applyBorder="1"/>
    <xf numFmtId="0" fontId="21" fillId="0" borderId="27" xfId="0" applyFont="1" applyBorder="1"/>
    <xf numFmtId="3" fontId="22" fillId="0" borderId="0" xfId="0" applyNumberFormat="1" applyFont="1" applyAlignment="1">
      <alignment vertical="center"/>
    </xf>
    <xf numFmtId="164" fontId="22" fillId="0" borderId="0" xfId="0" applyNumberFormat="1" applyFont="1" applyAlignment="1">
      <alignment horizontal="right" vertical="center"/>
    </xf>
    <xf numFmtId="0" fontId="28" fillId="4" borderId="0" xfId="0" applyFont="1" applyFill="1" applyAlignment="1">
      <alignment horizontal="center" wrapText="1"/>
    </xf>
    <xf numFmtId="0" fontId="21" fillId="0" borderId="28" xfId="0" applyFont="1" applyBorder="1"/>
    <xf numFmtId="0" fontId="21" fillId="0" borderId="24" xfId="0" applyFont="1" applyBorder="1"/>
    <xf numFmtId="164" fontId="22" fillId="2" borderId="0" xfId="0" applyNumberFormat="1" applyFont="1" applyFill="1" applyAlignment="1" applyProtection="1">
      <alignment vertical="center"/>
      <protection locked="0"/>
    </xf>
    <xf numFmtId="0" fontId="21" fillId="2" borderId="0" xfId="0" applyFont="1" applyFill="1" applyProtection="1">
      <protection locked="0"/>
    </xf>
    <xf numFmtId="164" fontId="21" fillId="0" borderId="18" xfId="0" applyNumberFormat="1" applyFont="1" applyBorder="1" applyAlignment="1">
      <alignment vertical="center"/>
    </xf>
    <xf numFmtId="0" fontId="21" fillId="0" borderId="29" xfId="0" applyFont="1" applyBorder="1"/>
    <xf numFmtId="0" fontId="21" fillId="0" borderId="30" xfId="0" applyFont="1" applyBorder="1" applyAlignment="1">
      <alignment vertical="center"/>
    </xf>
    <xf numFmtId="164" fontId="21" fillId="2" borderId="31" xfId="0" applyNumberFormat="1" applyFont="1" applyFill="1" applyBorder="1" applyAlignment="1" applyProtection="1">
      <alignment vertical="center"/>
      <protection locked="0"/>
    </xf>
    <xf numFmtId="164" fontId="21" fillId="2" borderId="32" xfId="0" applyNumberFormat="1" applyFont="1" applyFill="1" applyBorder="1" applyAlignment="1" applyProtection="1">
      <alignment vertical="center"/>
      <protection locked="0"/>
    </xf>
    <xf numFmtId="0" fontId="22" fillId="2" borderId="33" xfId="0" applyFont="1" applyFill="1" applyBorder="1" applyAlignment="1" applyProtection="1">
      <alignment horizontal="center" wrapText="1"/>
      <protection locked="0"/>
    </xf>
    <xf numFmtId="0" fontId="30" fillId="0" borderId="0" xfId="0" applyFont="1" applyAlignment="1">
      <alignment horizontal="center" wrapText="1"/>
    </xf>
    <xf numFmtId="0" fontId="30" fillId="0" borderId="0" xfId="0" applyFont="1" applyAlignment="1">
      <alignment wrapText="1"/>
    </xf>
    <xf numFmtId="0" fontId="9" fillId="0" borderId="0" xfId="0" applyFont="1" applyAlignment="1">
      <alignment horizontal="left" vertical="top" wrapText="1"/>
    </xf>
    <xf numFmtId="0" fontId="27" fillId="0" borderId="0" xfId="0" applyFont="1"/>
    <xf numFmtId="0" fontId="22" fillId="0" borderId="0" xfId="0" applyFont="1"/>
    <xf numFmtId="0" fontId="22" fillId="0" borderId="0" xfId="0" applyFont="1" applyAlignment="1">
      <alignment vertical="center" wrapText="1"/>
    </xf>
    <xf numFmtId="10" fontId="21" fillId="0" borderId="34" xfId="3" applyNumberFormat="1" applyFont="1" applyBorder="1" applyAlignment="1" applyProtection="1">
      <alignment vertical="center"/>
    </xf>
    <xf numFmtId="0" fontId="21" fillId="0" borderId="0" xfId="0" applyFont="1" applyAlignment="1">
      <alignment horizontal="left" vertical="center"/>
    </xf>
    <xf numFmtId="164" fontId="21" fillId="2" borderId="35" xfId="0" applyNumberFormat="1" applyFont="1" applyFill="1" applyBorder="1" applyAlignment="1" applyProtection="1">
      <alignment vertical="center"/>
      <protection locked="0"/>
    </xf>
    <xf numFmtId="164" fontId="21" fillId="2" borderId="36" xfId="0" applyNumberFormat="1" applyFont="1" applyFill="1" applyBorder="1" applyAlignment="1" applyProtection="1">
      <alignment vertical="center"/>
      <protection locked="0"/>
    </xf>
    <xf numFmtId="164" fontId="22" fillId="0" borderId="34" xfId="0" applyNumberFormat="1" applyFont="1" applyBorder="1" applyAlignment="1">
      <alignment vertical="center"/>
    </xf>
    <xf numFmtId="164" fontId="21" fillId="0" borderId="34" xfId="0" applyNumberFormat="1" applyFont="1" applyBorder="1" applyAlignment="1">
      <alignment vertical="center"/>
    </xf>
    <xf numFmtId="164" fontId="21" fillId="2" borderId="37" xfId="0" applyNumberFormat="1" applyFont="1" applyFill="1" applyBorder="1" applyAlignment="1" applyProtection="1">
      <alignment vertical="center"/>
      <protection locked="0"/>
    </xf>
    <xf numFmtId="164" fontId="21" fillId="2" borderId="38" xfId="0" applyNumberFormat="1" applyFont="1" applyFill="1" applyBorder="1" applyAlignment="1" applyProtection="1">
      <alignment vertical="center"/>
      <protection locked="0"/>
    </xf>
    <xf numFmtId="164" fontId="21" fillId="2" borderId="39" xfId="0" applyNumberFormat="1" applyFont="1" applyFill="1" applyBorder="1" applyAlignment="1" applyProtection="1">
      <alignment vertical="center"/>
      <protection locked="0"/>
    </xf>
    <xf numFmtId="164" fontId="22" fillId="2" borderId="39" xfId="0" applyNumberFormat="1" applyFont="1" applyFill="1" applyBorder="1" applyAlignment="1" applyProtection="1">
      <alignment vertical="center"/>
      <protection locked="0"/>
    </xf>
    <xf numFmtId="164" fontId="21" fillId="2" borderId="40" xfId="0" applyNumberFormat="1" applyFont="1" applyFill="1" applyBorder="1" applyAlignment="1" applyProtection="1">
      <alignment vertical="center"/>
      <protection locked="0"/>
    </xf>
    <xf numFmtId="164" fontId="21" fillId="2" borderId="41" xfId="0" applyNumberFormat="1" applyFont="1" applyFill="1" applyBorder="1" applyAlignment="1" applyProtection="1">
      <alignment vertical="center"/>
      <protection locked="0"/>
    </xf>
    <xf numFmtId="0" fontId="21" fillId="2" borderId="39" xfId="0" applyFont="1" applyFill="1" applyBorder="1" applyProtection="1">
      <protection locked="0"/>
    </xf>
    <xf numFmtId="0" fontId="22" fillId="2" borderId="42" xfId="0" applyFont="1" applyFill="1" applyBorder="1" applyAlignment="1" applyProtection="1">
      <alignment horizontal="center" wrapText="1"/>
      <protection locked="0"/>
    </xf>
    <xf numFmtId="0" fontId="26" fillId="0" borderId="0" xfId="0" applyFont="1"/>
    <xf numFmtId="0" fontId="31" fillId="0" borderId="0" xfId="0" applyFont="1"/>
    <xf numFmtId="0" fontId="26" fillId="0" borderId="0" xfId="0" applyFont="1" applyAlignment="1">
      <alignment vertical="center"/>
    </xf>
    <xf numFmtId="0" fontId="26" fillId="0" borderId="0" xfId="0" applyFont="1" applyAlignment="1">
      <alignment horizontal="left" vertical="center" indent="1"/>
    </xf>
    <xf numFmtId="0" fontId="21" fillId="0" borderId="0" xfId="0" applyFont="1" applyAlignment="1">
      <alignment horizontal="left" vertical="center" wrapText="1"/>
    </xf>
    <xf numFmtId="0" fontId="26" fillId="0" borderId="0" xfId="0" applyFont="1" applyAlignment="1">
      <alignment horizontal="left" vertical="center" wrapText="1"/>
    </xf>
    <xf numFmtId="0" fontId="28" fillId="6" borderId="24" xfId="0" applyFont="1" applyFill="1" applyBorder="1" applyAlignment="1">
      <alignment vertical="center"/>
    </xf>
    <xf numFmtId="0" fontId="26" fillId="0" borderId="0" xfId="0" applyFont="1" applyAlignment="1">
      <alignment horizontal="left"/>
    </xf>
    <xf numFmtId="0" fontId="32" fillId="0" borderId="0" xfId="0" applyFont="1" applyAlignment="1">
      <alignment horizontal="left"/>
    </xf>
    <xf numFmtId="0" fontId="26" fillId="0" borderId="0" xfId="0" applyFont="1" applyAlignment="1">
      <alignment horizontal="left" indent="1"/>
    </xf>
    <xf numFmtId="0" fontId="23" fillId="0" borderId="0" xfId="0" quotePrefix="1" applyFont="1" applyAlignment="1">
      <alignment horizontal="left" wrapText="1" indent="1"/>
    </xf>
    <xf numFmtId="3" fontId="26" fillId="0" borderId="0" xfId="0" applyNumberFormat="1" applyFont="1" applyAlignment="1">
      <alignment horizontal="left" indent="1"/>
    </xf>
    <xf numFmtId="3" fontId="32" fillId="0" borderId="0" xfId="0" applyNumberFormat="1" applyFont="1" applyAlignment="1">
      <alignment horizontal="left"/>
    </xf>
    <xf numFmtId="3" fontId="21" fillId="0" borderId="0" xfId="0" applyNumberFormat="1" applyFont="1" applyAlignment="1">
      <alignment horizontal="left" vertical="center" wrapText="1" indent="1"/>
    </xf>
    <xf numFmtId="3" fontId="21" fillId="0" borderId="0" xfId="0" applyNumberFormat="1" applyFont="1" applyAlignment="1">
      <alignment horizontal="left" vertical="center" indent="1"/>
    </xf>
    <xf numFmtId="0" fontId="21" fillId="0" borderId="0" xfId="0" applyFont="1" applyAlignment="1">
      <alignment horizontal="left" vertical="center" indent="1"/>
    </xf>
    <xf numFmtId="0" fontId="32" fillId="7" borderId="0" xfId="0" applyFont="1" applyFill="1" applyAlignment="1">
      <alignment horizontal="left"/>
    </xf>
    <xf numFmtId="0" fontId="26" fillId="7" borderId="0" xfId="0" applyFont="1" applyFill="1" applyAlignment="1">
      <alignment horizontal="left"/>
    </xf>
    <xf numFmtId="0" fontId="21" fillId="7" borderId="0" xfId="0" applyFont="1" applyFill="1" applyAlignment="1">
      <alignment horizontal="left" wrapText="1" indent="1"/>
    </xf>
    <xf numFmtId="0" fontId="21" fillId="7" borderId="0" xfId="0" quotePrefix="1" applyFont="1" applyFill="1" applyAlignment="1">
      <alignment horizontal="left" wrapText="1" indent="2"/>
    </xf>
    <xf numFmtId="0" fontId="26" fillId="0" borderId="0" xfId="0" quotePrefix="1" applyFont="1" applyAlignment="1">
      <alignment horizontal="left" indent="2"/>
    </xf>
    <xf numFmtId="0" fontId="26" fillId="0" borderId="0" xfId="0" applyFont="1" applyAlignment="1">
      <alignment horizontal="left" indent="2"/>
    </xf>
    <xf numFmtId="0" fontId="33" fillId="0" borderId="0" xfId="0" applyFont="1"/>
    <xf numFmtId="0" fontId="29" fillId="4" borderId="0" xfId="0" applyFont="1" applyFill="1" applyAlignment="1">
      <alignment vertical="center"/>
    </xf>
    <xf numFmtId="0" fontId="28" fillId="4" borderId="0" xfId="0" applyFont="1" applyFill="1" applyAlignment="1">
      <alignment vertical="center"/>
    </xf>
    <xf numFmtId="0" fontId="26" fillId="0" borderId="0" xfId="0" applyFont="1" applyAlignment="1">
      <alignment horizontal="left" wrapText="1"/>
    </xf>
    <xf numFmtId="0" fontId="33" fillId="0" borderId="0" xfId="0" applyFont="1" applyAlignment="1">
      <alignment horizontal="left" wrapText="1"/>
    </xf>
    <xf numFmtId="0" fontId="29" fillId="0" borderId="0" xfId="0" applyFont="1" applyAlignment="1">
      <alignment horizontal="left" wrapText="1" indent="1"/>
    </xf>
    <xf numFmtId="0" fontId="29" fillId="0" borderId="0" xfId="0" applyFont="1" applyAlignment="1">
      <alignment horizontal="left" wrapText="1" indent="3"/>
    </xf>
    <xf numFmtId="0" fontId="34" fillId="0" borderId="0" xfId="0" applyFont="1" applyAlignment="1">
      <alignment horizontal="left" wrapText="1" indent="2"/>
    </xf>
    <xf numFmtId="0" fontId="34" fillId="0" borderId="28" xfId="0" applyFont="1" applyBorder="1" applyAlignment="1">
      <alignment horizontal="left" wrapText="1" indent="2"/>
    </xf>
    <xf numFmtId="0" fontId="21" fillId="0" borderId="0" xfId="0" applyFont="1" applyAlignment="1">
      <alignment horizontal="left" vertical="top" wrapText="1"/>
    </xf>
    <xf numFmtId="0" fontId="21" fillId="0" borderId="0" xfId="0" applyFont="1" applyAlignment="1">
      <alignment wrapText="1"/>
    </xf>
    <xf numFmtId="0" fontId="21" fillId="0" borderId="0" xfId="0" applyFont="1" applyAlignment="1">
      <alignment vertical="center" wrapText="1"/>
    </xf>
    <xf numFmtId="0" fontId="21" fillId="4" borderId="0" xfId="0" applyFont="1" applyFill="1"/>
    <xf numFmtId="165" fontId="21" fillId="2" borderId="43" xfId="3" applyNumberFormat="1" applyFont="1" applyFill="1" applyBorder="1" applyAlignment="1" applyProtection="1">
      <alignment vertical="center"/>
    </xf>
    <xf numFmtId="164" fontId="22" fillId="2" borderId="44" xfId="0" applyNumberFormat="1" applyFont="1" applyFill="1" applyBorder="1" applyAlignment="1" applyProtection="1">
      <alignment vertical="center"/>
      <protection locked="0"/>
    </xf>
    <xf numFmtId="164" fontId="21" fillId="2" borderId="45" xfId="0" applyNumberFormat="1" applyFont="1" applyFill="1" applyBorder="1" applyAlignment="1" applyProtection="1">
      <alignment vertical="center"/>
      <protection locked="0"/>
    </xf>
    <xf numFmtId="164" fontId="21" fillId="2" borderId="34" xfId="0" applyNumberFormat="1" applyFont="1" applyFill="1" applyBorder="1" applyAlignment="1" applyProtection="1">
      <alignment vertical="center"/>
      <protection locked="0"/>
    </xf>
    <xf numFmtId="164" fontId="21" fillId="2" borderId="46" xfId="0" applyNumberFormat="1" applyFont="1" applyFill="1" applyBorder="1" applyAlignment="1" applyProtection="1">
      <alignment vertical="center"/>
      <protection locked="0"/>
    </xf>
    <xf numFmtId="0" fontId="27" fillId="4" borderId="0" xfId="0" applyFont="1" applyFill="1"/>
    <xf numFmtId="0" fontId="22" fillId="4" borderId="0" xfId="0" applyFont="1" applyFill="1"/>
    <xf numFmtId="0" fontId="21" fillId="4" borderId="47" xfId="0" applyFont="1" applyFill="1" applyBorder="1"/>
    <xf numFmtId="0" fontId="21" fillId="0" borderId="28" xfId="0" applyFont="1" applyBorder="1" applyAlignment="1">
      <alignment vertical="center"/>
    </xf>
    <xf numFmtId="0" fontId="23" fillId="4" borderId="39" xfId="0" applyFont="1" applyFill="1" applyBorder="1"/>
    <xf numFmtId="0" fontId="35" fillId="4" borderId="39" xfId="0" applyFont="1" applyFill="1" applyBorder="1"/>
    <xf numFmtId="0" fontId="36" fillId="4" borderId="39" xfId="0" applyFont="1" applyFill="1" applyBorder="1"/>
    <xf numFmtId="0" fontId="24" fillId="4" borderId="39" xfId="0" applyFont="1" applyFill="1" applyBorder="1" applyAlignment="1">
      <alignment horizontal="center"/>
    </xf>
    <xf numFmtId="0" fontId="23" fillId="4" borderId="39" xfId="0" applyFont="1" applyFill="1" applyBorder="1" applyAlignment="1">
      <alignment wrapText="1"/>
    </xf>
    <xf numFmtId="0" fontId="0" fillId="3" borderId="48" xfId="0" applyFill="1" applyBorder="1"/>
    <xf numFmtId="0" fontId="21" fillId="0" borderId="33" xfId="0" applyFont="1" applyBorder="1"/>
    <xf numFmtId="0" fontId="27" fillId="0" borderId="0" xfId="0" applyFont="1" applyAlignment="1">
      <alignment horizontal="left" vertical="center"/>
    </xf>
    <xf numFmtId="0" fontId="21" fillId="2" borderId="15" xfId="0" applyFont="1" applyFill="1" applyBorder="1" applyAlignment="1">
      <alignment horizontal="right" vertical="center"/>
    </xf>
    <xf numFmtId="0" fontId="23" fillId="4" borderId="39"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0" xfId="0" applyFont="1" applyFill="1" applyAlignment="1">
      <alignment horizontal="left"/>
    </xf>
    <xf numFmtId="0" fontId="30" fillId="0" borderId="49" xfId="0" applyFont="1" applyBorder="1" applyAlignment="1">
      <alignment wrapText="1"/>
    </xf>
    <xf numFmtId="0" fontId="30" fillId="0" borderId="50" xfId="0" applyFont="1" applyBorder="1" applyAlignment="1">
      <alignment wrapText="1"/>
    </xf>
    <xf numFmtId="0" fontId="30" fillId="0" borderId="51" xfId="0" applyFont="1" applyBorder="1" applyAlignment="1">
      <alignment wrapText="1"/>
    </xf>
    <xf numFmtId="0" fontId="30" fillId="0" borderId="52" xfId="0" applyFont="1" applyBorder="1" applyAlignment="1">
      <alignment wrapText="1"/>
    </xf>
    <xf numFmtId="0" fontId="22" fillId="0" borderId="51" xfId="0" applyFont="1" applyBorder="1" applyAlignment="1">
      <alignment wrapText="1"/>
    </xf>
    <xf numFmtId="0" fontId="25" fillId="0" borderId="52" xfId="0" applyFont="1" applyBorder="1"/>
    <xf numFmtId="0" fontId="31" fillId="0" borderId="51" xfId="0" applyFont="1" applyBorder="1"/>
    <xf numFmtId="0" fontId="26" fillId="0" borderId="51" xfId="0" applyFont="1" applyBorder="1" applyAlignment="1">
      <alignment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2" fillId="0" borderId="52" xfId="0" applyFont="1" applyBorder="1" applyAlignment="1">
      <alignment vertical="center" wrapText="1"/>
    </xf>
    <xf numFmtId="0" fontId="26" fillId="0" borderId="51" xfId="0" applyFont="1" applyBorder="1" applyAlignment="1">
      <alignment horizontal="left" vertical="center" indent="1"/>
    </xf>
    <xf numFmtId="165" fontId="21" fillId="2" borderId="53" xfId="3" applyNumberFormat="1" applyFont="1" applyFill="1" applyBorder="1" applyAlignment="1" applyProtection="1">
      <alignment vertical="center"/>
      <protection locked="0"/>
    </xf>
    <xf numFmtId="10" fontId="21" fillId="0" borderId="54" xfId="3" applyNumberFormat="1" applyFont="1" applyBorder="1" applyAlignment="1" applyProtection="1">
      <alignment vertical="center"/>
    </xf>
    <xf numFmtId="0" fontId="21" fillId="0" borderId="52" xfId="0" applyFont="1" applyBorder="1" applyAlignment="1">
      <alignment horizontal="left" vertical="center"/>
    </xf>
    <xf numFmtId="0" fontId="21" fillId="0" borderId="51" xfId="0" applyFont="1" applyBorder="1" applyAlignment="1">
      <alignment horizontal="left" vertical="center"/>
    </xf>
    <xf numFmtId="0" fontId="21" fillId="0" borderId="51" xfId="0" applyFont="1" applyBorder="1" applyAlignment="1">
      <alignment horizontal="left" vertical="center" wrapText="1"/>
    </xf>
    <xf numFmtId="0" fontId="26" fillId="0" borderId="51" xfId="0" applyFont="1" applyBorder="1" applyAlignment="1">
      <alignment horizontal="left" vertical="center" wrapText="1"/>
    </xf>
    <xf numFmtId="0" fontId="27" fillId="0" borderId="51" xfId="0" applyFont="1" applyBorder="1" applyAlignment="1">
      <alignment horizontal="left" vertical="center"/>
    </xf>
    <xf numFmtId="0" fontId="21" fillId="0" borderId="51" xfId="0" applyFont="1" applyBorder="1"/>
    <xf numFmtId="0" fontId="28" fillId="6" borderId="55" xfId="0" applyFont="1" applyFill="1" applyBorder="1" applyAlignment="1">
      <alignment vertical="center"/>
    </xf>
    <xf numFmtId="0" fontId="28" fillId="6" borderId="56" xfId="0" applyFont="1" applyFill="1" applyBorder="1" applyAlignment="1">
      <alignment horizontal="center" wrapText="1"/>
    </xf>
    <xf numFmtId="0" fontId="26" fillId="0" borderId="51" xfId="0" applyFont="1" applyBorder="1" applyAlignment="1">
      <alignment horizontal="left"/>
    </xf>
    <xf numFmtId="164" fontId="21" fillId="2" borderId="57" xfId="0" applyNumberFormat="1" applyFont="1" applyFill="1" applyBorder="1" applyAlignment="1" applyProtection="1">
      <alignment vertical="center"/>
      <protection locked="0"/>
    </xf>
    <xf numFmtId="164" fontId="21" fillId="2" borderId="58" xfId="0" applyNumberFormat="1" applyFont="1" applyFill="1" applyBorder="1" applyAlignment="1" applyProtection="1">
      <alignment vertical="center"/>
      <protection locked="0"/>
    </xf>
    <xf numFmtId="0" fontId="32" fillId="0" borderId="51" xfId="0" applyFont="1" applyBorder="1" applyAlignment="1">
      <alignment horizontal="left"/>
    </xf>
    <xf numFmtId="164" fontId="22" fillId="0" borderId="54" xfId="0" applyNumberFormat="1" applyFont="1" applyBorder="1" applyAlignment="1">
      <alignment vertical="center"/>
    </xf>
    <xf numFmtId="164" fontId="21" fillId="2" borderId="59" xfId="0" applyNumberFormat="1" applyFont="1" applyFill="1" applyBorder="1" applyAlignment="1" applyProtection="1">
      <alignment vertical="center"/>
      <protection locked="0"/>
    </xf>
    <xf numFmtId="164" fontId="21" fillId="2" borderId="52" xfId="0" applyNumberFormat="1" applyFont="1" applyFill="1" applyBorder="1" applyAlignment="1" applyProtection="1">
      <alignment vertical="center"/>
      <protection locked="0"/>
    </xf>
    <xf numFmtId="164" fontId="21" fillId="0" borderId="54" xfId="0" applyNumberFormat="1" applyFont="1" applyBorder="1" applyAlignment="1">
      <alignment vertical="center"/>
    </xf>
    <xf numFmtId="0" fontId="26" fillId="0" borderId="51" xfId="0" applyFont="1" applyBorder="1" applyAlignment="1">
      <alignment horizontal="left" indent="1"/>
    </xf>
    <xf numFmtId="164" fontId="21" fillId="2" borderId="60" xfId="0" applyNumberFormat="1" applyFont="1" applyFill="1" applyBorder="1" applyAlignment="1" applyProtection="1">
      <alignment vertical="center"/>
      <protection locked="0"/>
    </xf>
    <xf numFmtId="164" fontId="21" fillId="2" borderId="61" xfId="0" applyNumberFormat="1" applyFont="1" applyFill="1" applyBorder="1" applyAlignment="1" applyProtection="1">
      <alignment vertical="center"/>
      <protection locked="0"/>
    </xf>
    <xf numFmtId="164" fontId="21" fillId="2" borderId="62" xfId="0" applyNumberFormat="1" applyFont="1" applyFill="1" applyBorder="1" applyAlignment="1" applyProtection="1">
      <alignment vertical="center"/>
      <protection locked="0"/>
    </xf>
    <xf numFmtId="0" fontId="23" fillId="0" borderId="51" xfId="0" quotePrefix="1" applyFont="1" applyBorder="1" applyAlignment="1">
      <alignment horizontal="left" wrapText="1" indent="1"/>
    </xf>
    <xf numFmtId="0" fontId="21" fillId="0" borderId="52" xfId="0" applyFont="1" applyBorder="1"/>
    <xf numFmtId="3" fontId="26" fillId="0" borderId="51" xfId="0" applyNumberFormat="1" applyFont="1" applyBorder="1" applyAlignment="1">
      <alignment horizontal="left" indent="1"/>
    </xf>
    <xf numFmtId="164" fontId="21" fillId="2" borderId="63" xfId="0" applyNumberFormat="1" applyFont="1" applyFill="1" applyBorder="1" applyAlignment="1" applyProtection="1">
      <alignment vertical="center"/>
      <protection locked="0"/>
    </xf>
    <xf numFmtId="3" fontId="32" fillId="0" borderId="51" xfId="0" applyNumberFormat="1" applyFont="1" applyBorder="1" applyAlignment="1">
      <alignment horizontal="left"/>
    </xf>
    <xf numFmtId="164" fontId="22" fillId="0" borderId="52" xfId="0" applyNumberFormat="1" applyFont="1" applyBorder="1" applyAlignment="1">
      <alignment vertical="center"/>
    </xf>
    <xf numFmtId="164" fontId="21" fillId="0" borderId="52" xfId="0" applyNumberFormat="1" applyFont="1" applyBorder="1" applyAlignment="1">
      <alignment vertical="center"/>
    </xf>
    <xf numFmtId="3" fontId="21" fillId="0" borderId="51" xfId="0" applyNumberFormat="1" applyFont="1" applyBorder="1" applyAlignment="1">
      <alignment horizontal="left" vertical="center" wrapText="1" indent="1"/>
    </xf>
    <xf numFmtId="3" fontId="21" fillId="0" borderId="51" xfId="0" applyNumberFormat="1" applyFont="1" applyBorder="1" applyAlignment="1">
      <alignment horizontal="left" vertical="center" indent="1"/>
    </xf>
    <xf numFmtId="0" fontId="21" fillId="0" borderId="51" xfId="0" applyFont="1" applyBorder="1" applyAlignment="1">
      <alignment horizontal="left" vertical="center" indent="1"/>
    </xf>
    <xf numFmtId="164" fontId="21" fillId="2" borderId="64" xfId="0" applyNumberFormat="1" applyFont="1" applyFill="1" applyBorder="1" applyAlignment="1" applyProtection="1">
      <alignment vertical="center"/>
      <protection locked="0"/>
    </xf>
    <xf numFmtId="0" fontId="32" fillId="7" borderId="51" xfId="0" applyFont="1" applyFill="1" applyBorder="1" applyAlignment="1">
      <alignment horizontal="left"/>
    </xf>
    <xf numFmtId="0" fontId="26" fillId="7" borderId="51" xfId="0" applyFont="1" applyFill="1" applyBorder="1" applyAlignment="1">
      <alignment horizontal="left"/>
    </xf>
    <xf numFmtId="0" fontId="21" fillId="7" borderId="51" xfId="0" applyFont="1" applyFill="1" applyBorder="1" applyAlignment="1">
      <alignment horizontal="left" wrapText="1" indent="1"/>
    </xf>
    <xf numFmtId="0" fontId="21" fillId="7" borderId="51" xfId="0" quotePrefix="1" applyFont="1" applyFill="1" applyBorder="1" applyAlignment="1">
      <alignment horizontal="left" wrapText="1" indent="2"/>
    </xf>
    <xf numFmtId="164" fontId="21" fillId="2" borderId="65" xfId="0" applyNumberFormat="1" applyFont="1" applyFill="1" applyBorder="1" applyAlignment="1" applyProtection="1">
      <alignment vertical="center"/>
      <protection locked="0"/>
    </xf>
    <xf numFmtId="0" fontId="26" fillId="0" borderId="51" xfId="0" quotePrefix="1" applyFont="1" applyBorder="1" applyAlignment="1">
      <alignment horizontal="left" indent="2"/>
    </xf>
    <xf numFmtId="3" fontId="22" fillId="0" borderId="52" xfId="0" applyNumberFormat="1" applyFont="1" applyBorder="1" applyAlignment="1">
      <alignment vertical="center"/>
    </xf>
    <xf numFmtId="164" fontId="22" fillId="0" borderId="52" xfId="0" applyNumberFormat="1" applyFont="1" applyBorder="1" applyAlignment="1">
      <alignment horizontal="right" vertical="center"/>
    </xf>
    <xf numFmtId="0" fontId="33" fillId="0" borderId="51" xfId="0" applyFont="1" applyBorder="1"/>
    <xf numFmtId="0" fontId="21" fillId="2" borderId="62" xfId="0" applyFont="1" applyFill="1" applyBorder="1" applyProtection="1">
      <protection locked="0"/>
    </xf>
    <xf numFmtId="0" fontId="26" fillId="0" borderId="51" xfId="0" applyFont="1" applyBorder="1" applyAlignment="1">
      <alignment horizontal="left" wrapText="1"/>
    </xf>
    <xf numFmtId="0" fontId="33" fillId="0" borderId="51" xfId="0" applyFont="1" applyBorder="1" applyAlignment="1">
      <alignment horizontal="left" wrapText="1"/>
    </xf>
    <xf numFmtId="0" fontId="26" fillId="0" borderId="51" xfId="0" applyFont="1" applyBorder="1"/>
    <xf numFmtId="0" fontId="29" fillId="0" borderId="51" xfId="0" applyFont="1" applyBorder="1" applyAlignment="1">
      <alignment horizontal="left" wrapText="1" indent="1"/>
    </xf>
    <xf numFmtId="164" fontId="21" fillId="2" borderId="66" xfId="0" applyNumberFormat="1" applyFont="1" applyFill="1" applyBorder="1" applyAlignment="1" applyProtection="1">
      <alignment vertical="center"/>
      <protection locked="0"/>
    </xf>
    <xf numFmtId="0" fontId="29" fillId="0" borderId="51" xfId="0" applyFont="1" applyBorder="1" applyAlignment="1">
      <alignment horizontal="left" wrapText="1" indent="3"/>
    </xf>
    <xf numFmtId="0" fontId="21" fillId="4" borderId="67" xfId="0" applyFont="1" applyFill="1" applyBorder="1"/>
    <xf numFmtId="0" fontId="21" fillId="0" borderId="51" xfId="0" applyFont="1" applyBorder="1" applyAlignment="1">
      <alignment vertical="center"/>
    </xf>
    <xf numFmtId="0" fontId="21" fillId="0" borderId="51" xfId="0" applyFont="1" applyBorder="1" applyAlignment="1">
      <alignment horizontal="left" vertical="top" wrapText="1"/>
    </xf>
    <xf numFmtId="0" fontId="26" fillId="0" borderId="52" xfId="0" applyFont="1" applyBorder="1"/>
    <xf numFmtId="0" fontId="21" fillId="0" borderId="51" xfId="0" applyFont="1" applyBorder="1" applyAlignment="1">
      <alignment wrapText="1"/>
    </xf>
    <xf numFmtId="0" fontId="21" fillId="0" borderId="51" xfId="0" applyFont="1" applyBorder="1" applyAlignment="1">
      <alignment vertical="center" wrapText="1"/>
    </xf>
    <xf numFmtId="0" fontId="21" fillId="0" borderId="68" xfId="0" applyFont="1" applyBorder="1"/>
    <xf numFmtId="0" fontId="21" fillId="0" borderId="69" xfId="0" applyFont="1" applyBorder="1"/>
    <xf numFmtId="0" fontId="21" fillId="0" borderId="70" xfId="0" applyFont="1" applyBorder="1"/>
    <xf numFmtId="0" fontId="28" fillId="6" borderId="24" xfId="0" applyFont="1" applyFill="1" applyBorder="1" applyAlignment="1">
      <alignment horizontal="center" vertical="center" wrapText="1"/>
    </xf>
    <xf numFmtId="0" fontId="28" fillId="6" borderId="56" xfId="0" applyFont="1" applyFill="1" applyBorder="1" applyAlignment="1">
      <alignment horizontal="center" vertical="center" wrapText="1"/>
    </xf>
    <xf numFmtId="0" fontId="0" fillId="4" borderId="49" xfId="0" applyFill="1" applyBorder="1"/>
    <xf numFmtId="0" fontId="35" fillId="4" borderId="71" xfId="0" applyFont="1" applyFill="1" applyBorder="1"/>
    <xf numFmtId="0" fontId="23" fillId="4" borderId="50" xfId="0" applyFont="1" applyFill="1" applyBorder="1"/>
    <xf numFmtId="0" fontId="23" fillId="4" borderId="72" xfId="0" applyFont="1" applyFill="1" applyBorder="1"/>
    <xf numFmtId="0" fontId="0" fillId="4" borderId="73" xfId="0" applyFill="1" applyBorder="1"/>
    <xf numFmtId="0" fontId="23" fillId="4" borderId="71" xfId="0" applyFont="1" applyFill="1" applyBorder="1"/>
    <xf numFmtId="0" fontId="0" fillId="4" borderId="51" xfId="0" applyFill="1" applyBorder="1"/>
    <xf numFmtId="0" fontId="23" fillId="4" borderId="52" xfId="0" applyFont="1" applyFill="1" applyBorder="1"/>
    <xf numFmtId="0" fontId="23" fillId="4" borderId="52" xfId="0" applyFont="1" applyFill="1" applyBorder="1" applyAlignment="1">
      <alignment horizontal="center"/>
    </xf>
    <xf numFmtId="0" fontId="0" fillId="4" borderId="74" xfId="0" applyFill="1" applyBorder="1"/>
    <xf numFmtId="0" fontId="24" fillId="4" borderId="52" xfId="0" applyFont="1" applyFill="1" applyBorder="1" applyAlignment="1">
      <alignment horizontal="center"/>
    </xf>
    <xf numFmtId="0" fontId="23" fillId="4" borderId="52" xfId="0" applyFont="1" applyFill="1" applyBorder="1" applyAlignment="1">
      <alignment horizontal="left" vertical="top"/>
    </xf>
    <xf numFmtId="0" fontId="23" fillId="4" borderId="75" xfId="0" applyFont="1" applyFill="1" applyBorder="1" applyAlignment="1">
      <alignment horizontal="center" vertical="center" wrapText="1"/>
    </xf>
    <xf numFmtId="0" fontId="23" fillId="4" borderId="75" xfId="0" applyFont="1" applyFill="1" applyBorder="1"/>
    <xf numFmtId="0" fontId="24" fillId="4" borderId="52" xfId="0" applyFont="1" applyFill="1" applyBorder="1" applyAlignment="1">
      <alignment horizontal="left"/>
    </xf>
    <xf numFmtId="0" fontId="23" fillId="4" borderId="52" xfId="0" applyFont="1" applyFill="1" applyBorder="1" applyAlignment="1">
      <alignment horizontal="left"/>
    </xf>
    <xf numFmtId="0" fontId="0" fillId="4" borderId="68" xfId="0" applyFill="1" applyBorder="1"/>
    <xf numFmtId="0" fontId="23" fillId="4" borderId="76" xfId="0" applyFont="1" applyFill="1" applyBorder="1"/>
    <xf numFmtId="0" fontId="23" fillId="4" borderId="77" xfId="0" applyFont="1" applyFill="1" applyBorder="1"/>
    <xf numFmtId="0" fontId="0" fillId="4" borderId="77" xfId="0" applyFill="1" applyBorder="1"/>
    <xf numFmtId="0" fontId="23" fillId="4" borderId="69" xfId="0" applyFont="1" applyFill="1" applyBorder="1"/>
    <xf numFmtId="0" fontId="23" fillId="4" borderId="70" xfId="0" applyFont="1" applyFill="1" applyBorder="1"/>
    <xf numFmtId="0" fontId="23" fillId="4" borderId="78" xfId="0" applyFont="1" applyFill="1" applyBorder="1"/>
    <xf numFmtId="0" fontId="21" fillId="0" borderId="79" xfId="0" applyFont="1" applyBorder="1" applyAlignment="1">
      <alignment vertical="center"/>
    </xf>
    <xf numFmtId="0" fontId="23" fillId="4" borderId="4" xfId="0" applyFont="1" applyFill="1" applyBorder="1"/>
    <xf numFmtId="0" fontId="26" fillId="0" borderId="51" xfId="0" applyFont="1" applyBorder="1" applyAlignment="1">
      <alignment horizontal="left" indent="5"/>
    </xf>
    <xf numFmtId="14" fontId="28" fillId="6" borderId="24" xfId="0" applyNumberFormat="1" applyFont="1" applyFill="1" applyBorder="1" applyAlignment="1">
      <alignment horizontal="center" vertical="center" wrapText="1"/>
    </xf>
    <xf numFmtId="14" fontId="28" fillId="6" borderId="56" xfId="0" applyNumberFormat="1" applyFont="1" applyFill="1" applyBorder="1" applyAlignment="1">
      <alignment horizontal="center" vertical="center" wrapText="1"/>
    </xf>
    <xf numFmtId="164" fontId="21" fillId="2" borderId="15" xfId="0" applyNumberFormat="1" applyFont="1" applyFill="1" applyBorder="1" applyAlignment="1" applyProtection="1">
      <alignment horizontal="right" vertical="center"/>
      <protection locked="0"/>
    </xf>
    <xf numFmtId="0" fontId="23" fillId="8" borderId="1"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4" borderId="0" xfId="0" applyFont="1" applyFill="1" applyAlignment="1">
      <alignment horizontal="center"/>
    </xf>
    <xf numFmtId="0" fontId="23" fillId="4" borderId="0" xfId="0" applyFont="1" applyFill="1" applyAlignment="1">
      <alignment horizontal="left" vertical="top"/>
    </xf>
    <xf numFmtId="0" fontId="23"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3" fillId="0" borderId="3"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164" fontId="23" fillId="0" borderId="1" xfId="0" applyNumberFormat="1" applyFont="1" applyBorder="1" applyAlignment="1" applyProtection="1">
      <alignment vertical="center" wrapText="1"/>
      <protection locked="0"/>
    </xf>
    <xf numFmtId="164" fontId="23" fillId="0" borderId="2" xfId="0" applyNumberFormat="1"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0" borderId="2" xfId="0" applyFont="1" applyBorder="1" applyAlignment="1" applyProtection="1">
      <alignment vertical="center" wrapText="1"/>
      <protection locked="0"/>
    </xf>
    <xf numFmtId="0" fontId="12" fillId="0" borderId="49" xfId="0" applyFont="1" applyBorder="1" applyAlignment="1">
      <alignment wrapText="1"/>
    </xf>
    <xf numFmtId="0" fontId="12" fillId="0" borderId="50" xfId="0" applyFont="1" applyBorder="1" applyAlignment="1">
      <alignment wrapText="1"/>
    </xf>
    <xf numFmtId="0" fontId="12" fillId="0" borderId="51" xfId="0" applyFont="1" applyBorder="1" applyAlignment="1">
      <alignment wrapText="1"/>
    </xf>
    <xf numFmtId="0" fontId="12" fillId="0" borderId="0" xfId="0" applyFont="1" applyAlignment="1">
      <alignment wrapText="1"/>
    </xf>
    <xf numFmtId="0" fontId="37" fillId="0" borderId="51" xfId="0" applyFont="1" applyBorder="1" applyAlignment="1">
      <alignment horizontal="center" wrapText="1"/>
    </xf>
    <xf numFmtId="0" fontId="37" fillId="0" borderId="0" xfId="0" applyFont="1" applyAlignment="1">
      <alignment horizontal="center" wrapText="1"/>
    </xf>
    <xf numFmtId="0" fontId="37" fillId="0" borderId="52" xfId="0" applyFont="1" applyBorder="1" applyAlignment="1">
      <alignment horizontal="center" wrapText="1"/>
    </xf>
    <xf numFmtId="0" fontId="21" fillId="2" borderId="63" xfId="0" applyFont="1" applyFill="1" applyBorder="1" applyAlignment="1">
      <alignment horizontal="right" vertical="center"/>
    </xf>
    <xf numFmtId="10" fontId="21" fillId="0" borderId="54" xfId="3" applyNumberFormat="1" applyFont="1" applyBorder="1" applyAlignment="1">
      <alignment vertical="center"/>
    </xf>
    <xf numFmtId="164" fontId="21" fillId="2" borderId="53" xfId="0" applyNumberFormat="1" applyFont="1" applyFill="1" applyBorder="1" applyAlignment="1" applyProtection="1">
      <alignment vertical="center"/>
      <protection locked="0"/>
    </xf>
    <xf numFmtId="164" fontId="21" fillId="2" borderId="83" xfId="0" applyNumberFormat="1" applyFont="1" applyFill="1" applyBorder="1" applyAlignment="1" applyProtection="1">
      <alignment vertical="center"/>
      <protection locked="0"/>
    </xf>
    <xf numFmtId="164" fontId="21" fillId="2" borderId="84" xfId="0" applyNumberFormat="1" applyFont="1" applyFill="1" applyBorder="1" applyAlignment="1" applyProtection="1">
      <alignment vertical="center"/>
      <protection locked="0"/>
    </xf>
    <xf numFmtId="164" fontId="21" fillId="2" borderId="54" xfId="0" applyNumberFormat="1" applyFont="1" applyFill="1" applyBorder="1" applyAlignment="1" applyProtection="1">
      <alignment vertical="center"/>
      <protection locked="0"/>
    </xf>
    <xf numFmtId="0" fontId="32" fillId="0" borderId="51" xfId="0" quotePrefix="1" applyFont="1" applyBorder="1" applyAlignment="1">
      <alignment horizontal="left"/>
    </xf>
    <xf numFmtId="0" fontId="32" fillId="0" borderId="85" xfId="0" applyFont="1" applyBorder="1" applyAlignment="1">
      <alignment horizontal="left"/>
    </xf>
    <xf numFmtId="0" fontId="26" fillId="0" borderId="85" xfId="0" applyFont="1" applyBorder="1" applyAlignment="1">
      <alignment horizontal="left"/>
    </xf>
    <xf numFmtId="0" fontId="26" fillId="0" borderId="86" xfId="0" applyFont="1" applyBorder="1" applyAlignment="1">
      <alignment horizontal="left"/>
    </xf>
    <xf numFmtId="0" fontId="28" fillId="6" borderId="87" xfId="0" applyFont="1" applyFill="1" applyBorder="1" applyAlignment="1">
      <alignment vertical="center"/>
    </xf>
    <xf numFmtId="0" fontId="22" fillId="0" borderId="51" xfId="0" applyFont="1" applyBorder="1" applyAlignment="1">
      <alignment horizontal="left"/>
    </xf>
    <xf numFmtId="164" fontId="22" fillId="0" borderId="0" xfId="0" applyNumberFormat="1" applyFont="1" applyAlignment="1">
      <alignment horizontal="left" vertical="center"/>
    </xf>
    <xf numFmtId="164" fontId="22" fillId="0" borderId="52" xfId="0" applyNumberFormat="1" applyFont="1" applyBorder="1" applyAlignment="1">
      <alignment horizontal="left" vertical="center"/>
    </xf>
    <xf numFmtId="0" fontId="21" fillId="7" borderId="51" xfId="0" quotePrefix="1" applyFont="1" applyFill="1" applyBorder="1" applyAlignment="1">
      <alignment horizontal="left" wrapText="1"/>
    </xf>
    <xf numFmtId="0" fontId="21" fillId="0" borderId="52" xfId="0" applyFont="1" applyBorder="1" applyAlignment="1">
      <alignment vertical="center"/>
    </xf>
    <xf numFmtId="0" fontId="34" fillId="0" borderId="51" xfId="0" applyFont="1" applyBorder="1" applyAlignment="1">
      <alignment horizontal="left" wrapText="1" indent="2"/>
    </xf>
    <xf numFmtId="0" fontId="38" fillId="4" borderId="86" xfId="0" applyFont="1" applyFill="1" applyBorder="1" applyAlignment="1">
      <alignment horizontal="left" wrapText="1" indent="2"/>
    </xf>
    <xf numFmtId="0" fontId="39" fillId="0" borderId="51" xfId="0" applyFont="1" applyBorder="1" applyAlignment="1">
      <alignment horizontal="left" wrapText="1" indent="2"/>
    </xf>
    <xf numFmtId="0" fontId="21" fillId="0" borderId="55" xfId="0" applyFont="1" applyBorder="1" applyAlignment="1">
      <alignment vertical="center"/>
    </xf>
    <xf numFmtId="0" fontId="21" fillId="0" borderId="56" xfId="0" applyFont="1" applyBorder="1"/>
    <xf numFmtId="164" fontId="21" fillId="2" borderId="88" xfId="0" applyNumberFormat="1" applyFont="1" applyFill="1" applyBorder="1" applyAlignment="1" applyProtection="1">
      <alignment vertical="center"/>
      <protection locked="0"/>
    </xf>
    <xf numFmtId="0" fontId="21" fillId="2" borderId="89" xfId="3" applyNumberFormat="1" applyFont="1" applyFill="1" applyBorder="1" applyAlignment="1" applyProtection="1">
      <alignment vertical="center"/>
      <protection locked="0"/>
    </xf>
    <xf numFmtId="0" fontId="40" fillId="4" borderId="0" xfId="0" applyFont="1" applyFill="1"/>
    <xf numFmtId="0" fontId="41" fillId="0" borderId="0" xfId="0" applyFont="1" applyAlignment="1">
      <alignment horizontal="left"/>
    </xf>
    <xf numFmtId="0" fontId="41" fillId="0" borderId="0" xfId="0" applyFont="1"/>
    <xf numFmtId="0" fontId="41" fillId="0" borderId="0" xfId="0" applyFont="1" applyAlignment="1">
      <alignment horizontal="center"/>
    </xf>
    <xf numFmtId="0" fontId="41" fillId="0" borderId="1" xfId="0" applyFont="1" applyBorder="1"/>
    <xf numFmtId="166" fontId="21" fillId="2" borderId="90" xfId="3" applyNumberFormat="1" applyFont="1" applyFill="1" applyBorder="1" applyAlignment="1" applyProtection="1">
      <alignment vertical="center"/>
      <protection locked="0"/>
    </xf>
    <xf numFmtId="164" fontId="32" fillId="0" borderId="0" xfId="2" applyNumberFormat="1" applyFont="1"/>
    <xf numFmtId="166" fontId="21" fillId="2" borderId="89" xfId="3" applyNumberFormat="1" applyFont="1" applyFill="1" applyBorder="1" applyAlignment="1" applyProtection="1">
      <alignment vertical="center"/>
      <protection locked="0"/>
    </xf>
    <xf numFmtId="166" fontId="21" fillId="0" borderId="90" xfId="3" applyNumberFormat="1" applyFont="1" applyFill="1" applyBorder="1" applyAlignment="1" applyProtection="1">
      <alignment vertical="center"/>
    </xf>
    <xf numFmtId="0" fontId="21" fillId="0" borderId="90" xfId="3" applyNumberFormat="1" applyFont="1" applyFill="1" applyBorder="1" applyAlignment="1" applyProtection="1">
      <alignment vertical="center"/>
    </xf>
    <xf numFmtId="0" fontId="21" fillId="0" borderId="89" xfId="3" applyNumberFormat="1" applyFont="1" applyFill="1" applyBorder="1" applyAlignment="1" applyProtection="1">
      <alignment vertical="center"/>
    </xf>
    <xf numFmtId="0" fontId="21" fillId="0" borderId="0" xfId="3" applyNumberFormat="1" applyFont="1" applyFill="1" applyBorder="1" applyAlignment="1" applyProtection="1">
      <alignment vertical="center"/>
    </xf>
    <xf numFmtId="0" fontId="42" fillId="3" borderId="0" xfId="0" applyFont="1" applyFill="1"/>
    <xf numFmtId="0" fontId="42" fillId="0" borderId="0" xfId="0" applyFont="1"/>
    <xf numFmtId="0" fontId="26" fillId="3" borderId="0" xfId="0" applyFont="1" applyFill="1"/>
    <xf numFmtId="0" fontId="26" fillId="0" borderId="91" xfId="0" applyFont="1" applyBorder="1"/>
    <xf numFmtId="0" fontId="26" fillId="4" borderId="0" xfId="0" applyFont="1" applyFill="1"/>
    <xf numFmtId="0" fontId="26" fillId="0" borderId="92" xfId="0" applyFont="1" applyBorder="1" applyAlignment="1">
      <alignment horizontal="left" vertical="top"/>
    </xf>
    <xf numFmtId="0" fontId="26" fillId="0" borderId="93" xfId="0" applyFont="1" applyBorder="1" applyAlignment="1">
      <alignment horizontal="left" vertical="top"/>
    </xf>
    <xf numFmtId="0" fontId="27" fillId="4" borderId="48" xfId="0" applyFont="1" applyFill="1" applyBorder="1" applyAlignment="1">
      <alignment horizontal="left" vertical="top"/>
    </xf>
    <xf numFmtId="0" fontId="27" fillId="4" borderId="48" xfId="0" applyFont="1" applyFill="1" applyBorder="1" applyAlignment="1" applyProtection="1">
      <alignment horizontal="center"/>
      <protection locked="0"/>
    </xf>
    <xf numFmtId="0" fontId="21" fillId="4" borderId="48" xfId="0" applyFont="1" applyFill="1" applyBorder="1" applyAlignment="1">
      <alignment horizontal="left" vertical="top"/>
    </xf>
    <xf numFmtId="0" fontId="32" fillId="0" borderId="44" xfId="0" applyFont="1" applyBorder="1"/>
    <xf numFmtId="0" fontId="26" fillId="0" borderId="44" xfId="0" applyFont="1" applyBorder="1"/>
    <xf numFmtId="0" fontId="28" fillId="9" borderId="92" xfId="0" applyFont="1" applyFill="1" applyBorder="1" applyAlignment="1">
      <alignment horizontal="center" vertical="center" wrapText="1"/>
    </xf>
    <xf numFmtId="0" fontId="32" fillId="0" borderId="0" xfId="0" applyFont="1"/>
    <xf numFmtId="0" fontId="22" fillId="0" borderId="89" xfId="3" applyNumberFormat="1" applyFont="1" applyFill="1" applyBorder="1" applyAlignment="1" applyProtection="1">
      <alignment vertical="center"/>
    </xf>
    <xf numFmtId="166" fontId="22" fillId="0" borderId="90" xfId="3" applyNumberFormat="1" applyFont="1" applyFill="1" applyBorder="1" applyAlignment="1" applyProtection="1">
      <alignment vertical="center"/>
    </xf>
    <xf numFmtId="164" fontId="32" fillId="0" borderId="94" xfId="2" applyNumberFormat="1" applyFont="1" applyBorder="1"/>
    <xf numFmtId="166" fontId="22" fillId="2" borderId="89" xfId="3" applyNumberFormat="1" applyFont="1" applyFill="1" applyBorder="1" applyAlignment="1" applyProtection="1">
      <alignment vertical="center"/>
      <protection locked="0"/>
    </xf>
    <xf numFmtId="0" fontId="27" fillId="0" borderId="0" xfId="0" applyFont="1" applyAlignment="1">
      <alignment horizontal="center"/>
    </xf>
    <xf numFmtId="164" fontId="26" fillId="0" borderId="0" xfId="2" applyNumberFormat="1" applyFont="1" applyAlignment="1">
      <alignment horizontal="right"/>
    </xf>
    <xf numFmtId="0" fontId="27" fillId="9" borderId="95" xfId="0" applyFont="1" applyFill="1" applyBorder="1" applyAlignment="1">
      <alignment vertical="center"/>
    </xf>
    <xf numFmtId="0" fontId="27" fillId="9" borderId="0" xfId="0" applyFont="1" applyFill="1" applyAlignment="1">
      <alignment vertical="center"/>
    </xf>
    <xf numFmtId="0" fontId="27" fillId="9" borderId="96" xfId="0" applyFont="1" applyFill="1" applyBorder="1" applyAlignment="1">
      <alignment vertical="center"/>
    </xf>
    <xf numFmtId="0" fontId="26" fillId="0" borderId="95" xfId="0" applyFont="1" applyBorder="1"/>
    <xf numFmtId="0" fontId="26" fillId="0" borderId="97" xfId="0" applyFont="1" applyBorder="1"/>
    <xf numFmtId="0" fontId="26" fillId="0" borderId="98" xfId="0" applyFont="1" applyBorder="1"/>
    <xf numFmtId="0" fontId="22" fillId="0" borderId="0" xfId="2" applyFont="1" applyAlignment="1">
      <alignment vertical="center" wrapText="1"/>
    </xf>
    <xf numFmtId="0" fontId="41" fillId="4" borderId="0" xfId="0" applyFont="1" applyFill="1"/>
    <xf numFmtId="0" fontId="43" fillId="4" borderId="0" xfId="0" applyFont="1" applyFill="1" applyAlignment="1">
      <alignment vertical="top" wrapText="1"/>
    </xf>
    <xf numFmtId="0" fontId="43" fillId="4" borderId="52" xfId="0" applyFont="1" applyFill="1" applyBorder="1" applyAlignment="1">
      <alignment vertical="center" wrapText="1"/>
    </xf>
    <xf numFmtId="0" fontId="33" fillId="0" borderId="30" xfId="2" applyFont="1" applyBorder="1" applyAlignment="1">
      <alignment vertical="center" wrapText="1"/>
    </xf>
    <xf numFmtId="0" fontId="33" fillId="0" borderId="0" xfId="2" applyFont="1" applyAlignment="1">
      <alignment vertical="center" wrapText="1"/>
    </xf>
    <xf numFmtId="0" fontId="36" fillId="0" borderId="30" xfId="2" applyFont="1" applyBorder="1" applyAlignment="1">
      <alignment vertical="center"/>
    </xf>
    <xf numFmtId="0" fontId="44" fillId="0" borderId="95" xfId="0" applyFont="1" applyBorder="1"/>
    <xf numFmtId="164" fontId="29" fillId="2" borderId="99" xfId="0" applyNumberFormat="1" applyFont="1" applyFill="1" applyBorder="1" applyAlignment="1" applyProtection="1">
      <alignment vertical="center"/>
      <protection locked="0"/>
    </xf>
    <xf numFmtId="164" fontId="29" fillId="2" borderId="100" xfId="0" applyNumberFormat="1" applyFont="1" applyFill="1" applyBorder="1" applyAlignment="1" applyProtection="1">
      <alignment vertical="center"/>
      <protection locked="0"/>
    </xf>
    <xf numFmtId="0" fontId="34" fillId="4" borderId="48" xfId="0" applyFont="1" applyFill="1" applyBorder="1" applyAlignment="1">
      <alignment horizontal="left" vertical="top"/>
    </xf>
    <xf numFmtId="164" fontId="21" fillId="2" borderId="101" xfId="0" applyNumberFormat="1" applyFont="1" applyFill="1" applyBorder="1" applyAlignment="1" applyProtection="1">
      <alignment vertical="center"/>
      <protection locked="0"/>
    </xf>
    <xf numFmtId="0" fontId="45" fillId="0" borderId="0" xfId="0" applyFont="1"/>
    <xf numFmtId="0" fontId="45" fillId="0" borderId="0" xfId="0" applyFont="1" applyAlignment="1">
      <alignment horizontal="center"/>
    </xf>
    <xf numFmtId="10" fontId="45" fillId="0" borderId="0" xfId="3" applyNumberFormat="1" applyFont="1" applyFill="1" applyBorder="1" applyAlignment="1">
      <alignment horizontal="center" vertical="center"/>
    </xf>
    <xf numFmtId="0" fontId="45" fillId="0" borderId="0" xfId="0" applyFont="1" applyAlignment="1">
      <alignment horizontal="left"/>
    </xf>
    <xf numFmtId="0" fontId="45" fillId="0" borderId="0" xfId="0" applyFont="1" applyAlignment="1">
      <alignment vertical="center"/>
    </xf>
    <xf numFmtId="0" fontId="45" fillId="0" borderId="0" xfId="0" applyFont="1" applyAlignment="1">
      <alignment horizontal="center" vertical="center"/>
    </xf>
    <xf numFmtId="0" fontId="18" fillId="0" borderId="0" xfId="0" applyFont="1"/>
    <xf numFmtId="0" fontId="18" fillId="0" borderId="0" xfId="0" applyFont="1" applyAlignment="1">
      <alignment horizontal="center"/>
    </xf>
    <xf numFmtId="0" fontId="18" fillId="0" borderId="0" xfId="0" applyFont="1" applyAlignment="1">
      <alignment horizontal="left"/>
    </xf>
    <xf numFmtId="0" fontId="45" fillId="0" borderId="0" xfId="0" applyFont="1" applyAlignment="1">
      <alignment horizontal="center" wrapText="1"/>
    </xf>
    <xf numFmtId="10" fontId="45" fillId="0" borderId="0" xfId="3" applyNumberFormat="1" applyFont="1" applyFill="1" applyBorder="1" applyAlignment="1">
      <alignment horizontal="center"/>
    </xf>
    <xf numFmtId="10" fontId="45" fillId="0" borderId="0" xfId="0" applyNumberFormat="1" applyFont="1" applyAlignment="1">
      <alignment horizontal="center"/>
    </xf>
    <xf numFmtId="0" fontId="21" fillId="7" borderId="51" xfId="0" applyFont="1" applyFill="1" applyBorder="1" applyAlignment="1">
      <alignment horizontal="left" indent="1"/>
    </xf>
    <xf numFmtId="164" fontId="21" fillId="2" borderId="102" xfId="0" applyNumberFormat="1" applyFont="1" applyFill="1" applyBorder="1" applyAlignment="1" applyProtection="1">
      <alignment vertical="center"/>
      <protection locked="0"/>
    </xf>
    <xf numFmtId="164" fontId="21" fillId="2" borderId="103" xfId="0" applyNumberFormat="1" applyFont="1" applyFill="1" applyBorder="1" applyAlignment="1" applyProtection="1">
      <alignment vertical="center"/>
      <protection locked="0"/>
    </xf>
    <xf numFmtId="164" fontId="21" fillId="2" borderId="104" xfId="0" applyNumberFormat="1" applyFont="1" applyFill="1" applyBorder="1" applyAlignment="1" applyProtection="1">
      <alignment vertical="center"/>
      <protection locked="0"/>
    </xf>
    <xf numFmtId="0" fontId="21" fillId="0" borderId="51" xfId="0" quotePrefix="1" applyFont="1" applyBorder="1" applyAlignment="1">
      <alignment horizontal="left" vertical="center" indent="1"/>
    </xf>
    <xf numFmtId="164" fontId="22" fillId="0" borderId="61" xfId="0" applyNumberFormat="1" applyFont="1" applyBorder="1" applyAlignment="1">
      <alignment vertical="center"/>
    </xf>
    <xf numFmtId="164" fontId="22" fillId="0" borderId="60" xfId="0" applyNumberFormat="1" applyFont="1" applyBorder="1" applyAlignment="1">
      <alignment vertical="center"/>
    </xf>
    <xf numFmtId="0" fontId="32" fillId="0" borderId="51" xfId="0" applyFont="1" applyBorder="1" applyAlignment="1">
      <alignment horizontal="left" vertical="center"/>
    </xf>
    <xf numFmtId="0" fontId="29" fillId="0" borderId="51" xfId="0" applyFont="1" applyBorder="1" applyAlignment="1">
      <alignment wrapText="1"/>
    </xf>
    <xf numFmtId="0" fontId="46" fillId="0" borderId="51" xfId="0" quotePrefix="1" applyFont="1" applyBorder="1" applyAlignment="1">
      <alignment horizontal="left" indent="1"/>
    </xf>
    <xf numFmtId="164" fontId="21" fillId="2" borderId="105" xfId="0" applyNumberFormat="1" applyFont="1" applyFill="1" applyBorder="1" applyAlignment="1" applyProtection="1">
      <alignment vertical="center"/>
      <protection locked="0"/>
    </xf>
    <xf numFmtId="0" fontId="21" fillId="0" borderId="98" xfId="0" applyFont="1" applyBorder="1"/>
    <xf numFmtId="0" fontId="21" fillId="0" borderId="106" xfId="0" applyFont="1" applyBorder="1"/>
    <xf numFmtId="0" fontId="21" fillId="0" borderId="91" xfId="0" applyFont="1" applyBorder="1"/>
    <xf numFmtId="164" fontId="21" fillId="2" borderId="107" xfId="0" applyNumberFormat="1" applyFont="1" applyFill="1" applyBorder="1" applyAlignment="1" applyProtection="1">
      <alignment horizontal="right" vertical="center"/>
      <protection locked="0"/>
    </xf>
    <xf numFmtId="164" fontId="21" fillId="2" borderId="108" xfId="0" applyNumberFormat="1" applyFont="1" applyFill="1" applyBorder="1" applyAlignment="1" applyProtection="1">
      <alignment vertical="center"/>
      <protection locked="0"/>
    </xf>
    <xf numFmtId="164" fontId="21" fillId="2" borderId="109" xfId="0" applyNumberFormat="1" applyFont="1" applyFill="1" applyBorder="1" applyAlignment="1" applyProtection="1">
      <alignment vertical="center"/>
      <protection locked="0"/>
    </xf>
    <xf numFmtId="0" fontId="28" fillId="6" borderId="110" xfId="0" applyFont="1" applyFill="1" applyBorder="1" applyAlignment="1">
      <alignment horizontal="center" vertical="center" wrapText="1"/>
    </xf>
    <xf numFmtId="164" fontId="21" fillId="2" borderId="111" xfId="0" applyNumberFormat="1" applyFont="1" applyFill="1" applyBorder="1" applyAlignment="1" applyProtection="1">
      <alignment vertical="center"/>
      <protection locked="0"/>
    </xf>
    <xf numFmtId="164" fontId="21" fillId="2" borderId="112" xfId="0" applyNumberFormat="1" applyFont="1" applyFill="1" applyBorder="1" applyAlignment="1" applyProtection="1">
      <alignment vertical="center"/>
      <protection locked="0"/>
    </xf>
    <xf numFmtId="0" fontId="28" fillId="6" borderId="110" xfId="0" applyFont="1" applyFill="1" applyBorder="1" applyAlignment="1">
      <alignment horizontal="center" wrapText="1"/>
    </xf>
    <xf numFmtId="0" fontId="26" fillId="0" borderId="113" xfId="0" applyFont="1" applyBorder="1"/>
    <xf numFmtId="0" fontId="26" fillId="0" borderId="44" xfId="0" applyFont="1" applyBorder="1" applyAlignment="1">
      <alignment vertical="top"/>
    </xf>
    <xf numFmtId="14" fontId="26" fillId="0" borderId="0" xfId="0" applyNumberFormat="1" applyFont="1"/>
    <xf numFmtId="0" fontId="26" fillId="0" borderId="0" xfId="0" applyFont="1" applyAlignment="1">
      <alignment horizontal="center" vertical="center"/>
    </xf>
    <xf numFmtId="0" fontId="26" fillId="0" borderId="0" xfId="0" applyFont="1" applyAlignment="1">
      <alignment horizontal="center"/>
    </xf>
    <xf numFmtId="0" fontId="28" fillId="10" borderId="114" xfId="0" applyFont="1" applyFill="1" applyBorder="1" applyAlignment="1">
      <alignment horizontal="left" vertical="center"/>
    </xf>
    <xf numFmtId="0" fontId="28" fillId="10" borderId="115" xfId="0" applyFont="1" applyFill="1" applyBorder="1"/>
    <xf numFmtId="0" fontId="27" fillId="10" borderId="115" xfId="0" applyFont="1" applyFill="1" applyBorder="1"/>
    <xf numFmtId="0" fontId="27" fillId="10" borderId="116" xfId="0" applyFont="1" applyFill="1" applyBorder="1"/>
    <xf numFmtId="0" fontId="26" fillId="0" borderId="117" xfId="0" applyFont="1" applyBorder="1"/>
    <xf numFmtId="0" fontId="26" fillId="0" borderId="118" xfId="0" applyFont="1" applyBorder="1"/>
    <xf numFmtId="0" fontId="26" fillId="0" borderId="119" xfId="0" applyFont="1" applyBorder="1"/>
    <xf numFmtId="0" fontId="26" fillId="0" borderId="120" xfId="0" applyFont="1" applyBorder="1"/>
    <xf numFmtId="0" fontId="23" fillId="0" borderId="0" xfId="0" applyFont="1" applyAlignment="1">
      <alignment horizontal="left" vertical="center"/>
    </xf>
    <xf numFmtId="0" fontId="28" fillId="0" borderId="0" xfId="0" applyFont="1"/>
    <xf numFmtId="0" fontId="26" fillId="0" borderId="121" xfId="0" applyFont="1" applyBorder="1"/>
    <xf numFmtId="0" fontId="26" fillId="0" borderId="122" xfId="0" applyFont="1" applyBorder="1"/>
    <xf numFmtId="0" fontId="26" fillId="0" borderId="123" xfId="0" applyFont="1" applyBorder="1"/>
    <xf numFmtId="0" fontId="28" fillId="4" borderId="0" xfId="0" applyFont="1" applyFill="1"/>
    <xf numFmtId="0" fontId="28" fillId="10" borderId="124" xfId="0" applyFont="1" applyFill="1" applyBorder="1" applyAlignment="1">
      <alignment horizontal="left" vertical="center"/>
    </xf>
    <xf numFmtId="0" fontId="28" fillId="10" borderId="125" xfId="0" applyFont="1" applyFill="1" applyBorder="1"/>
    <xf numFmtId="0" fontId="27" fillId="10" borderId="125" xfId="0" applyFont="1" applyFill="1" applyBorder="1"/>
    <xf numFmtId="0" fontId="28" fillId="10" borderId="125" xfId="0" applyFont="1" applyFill="1" applyBorder="1" applyAlignment="1">
      <alignment horizontal="center" vertical="center" wrapText="1"/>
    </xf>
    <xf numFmtId="0" fontId="28" fillId="10" borderId="125" xfId="0" applyFont="1" applyFill="1" applyBorder="1" applyAlignment="1">
      <alignment horizontal="center" vertical="center"/>
    </xf>
    <xf numFmtId="0" fontId="27" fillId="10" borderId="126" xfId="0" applyFont="1" applyFill="1" applyBorder="1"/>
    <xf numFmtId="0" fontId="26" fillId="0" borderId="127" xfId="0" applyFont="1" applyBorder="1"/>
    <xf numFmtId="0" fontId="26" fillId="0" borderId="128" xfId="0" applyFont="1" applyBorder="1"/>
    <xf numFmtId="0" fontId="26" fillId="0" borderId="116" xfId="0" applyFont="1" applyBorder="1"/>
    <xf numFmtId="0" fontId="28" fillId="10" borderId="127" xfId="0" applyFont="1" applyFill="1" applyBorder="1" applyAlignment="1">
      <alignment horizontal="left" vertical="center"/>
    </xf>
    <xf numFmtId="0" fontId="28" fillId="10" borderId="128" xfId="0" applyFont="1" applyFill="1" applyBorder="1"/>
    <xf numFmtId="0" fontId="27" fillId="10" borderId="128" xfId="0" applyFont="1" applyFill="1" applyBorder="1"/>
    <xf numFmtId="0" fontId="27" fillId="10" borderId="128" xfId="0" applyFont="1" applyFill="1" applyBorder="1" applyAlignment="1">
      <alignment horizontal="center"/>
    </xf>
    <xf numFmtId="0" fontId="26" fillId="0" borderId="129" xfId="0" applyFont="1" applyBorder="1"/>
    <xf numFmtId="0" fontId="44" fillId="0" borderId="113" xfId="0" applyFont="1" applyBorder="1"/>
    <xf numFmtId="0" fontId="0" fillId="3" borderId="91" xfId="0" applyFill="1" applyBorder="1"/>
    <xf numFmtId="10" fontId="45" fillId="0" borderId="0" xfId="3" applyNumberFormat="1" applyFont="1" applyFill="1" applyBorder="1"/>
    <xf numFmtId="10" fontId="45" fillId="0" borderId="0" xfId="3" applyNumberFormat="1" applyFont="1" applyFill="1" applyBorder="1" applyAlignment="1">
      <alignment horizontal="right"/>
    </xf>
    <xf numFmtId="10" fontId="18" fillId="0" borderId="0" xfId="3" applyNumberFormat="1" applyFont="1" applyFill="1" applyBorder="1"/>
    <xf numFmtId="10" fontId="18" fillId="0" borderId="0" xfId="3" applyNumberFormat="1" applyFont="1" applyFill="1" applyBorder="1" applyAlignment="1">
      <alignment horizontal="right"/>
    </xf>
    <xf numFmtId="0" fontId="45" fillId="4" borderId="0" xfId="0" applyFont="1" applyFill="1" applyAlignment="1">
      <alignment horizontal="left"/>
    </xf>
    <xf numFmtId="0" fontId="45" fillId="0" borderId="0" xfId="0" applyFont="1" applyAlignment="1">
      <alignment horizontal="left" vertical="center"/>
    </xf>
    <xf numFmtId="10" fontId="18" fillId="0" borderId="0" xfId="3" applyNumberFormat="1" applyFont="1" applyFill="1" applyBorder="1" applyAlignment="1">
      <alignment horizontal="center" vertical="center"/>
    </xf>
    <xf numFmtId="0" fontId="21" fillId="4" borderId="113" xfId="0" applyFont="1" applyFill="1" applyBorder="1" applyAlignment="1">
      <alignment horizontal="left" indent="1"/>
    </xf>
    <xf numFmtId="0" fontId="28" fillId="10" borderId="115" xfId="0" applyFont="1" applyFill="1" applyBorder="1" applyAlignment="1">
      <alignment horizontal="center" vertical="center" wrapText="1"/>
    </xf>
    <xf numFmtId="0" fontId="28" fillId="10" borderId="115" xfId="0" applyFont="1" applyFill="1" applyBorder="1" applyAlignment="1">
      <alignment horizontal="center" vertical="center"/>
    </xf>
    <xf numFmtId="0" fontId="27" fillId="10" borderId="130" xfId="0" applyFont="1" applyFill="1" applyBorder="1"/>
    <xf numFmtId="0" fontId="28" fillId="0" borderId="0" xfId="0" applyFont="1" applyAlignment="1">
      <alignment horizontal="center" vertical="center"/>
    </xf>
    <xf numFmtId="164" fontId="21" fillId="2" borderId="92" xfId="0" applyNumberFormat="1" applyFont="1" applyFill="1" applyBorder="1" applyAlignment="1" applyProtection="1">
      <alignment vertical="center"/>
      <protection locked="0"/>
    </xf>
    <xf numFmtId="164" fontId="21" fillId="0" borderId="0" xfId="0" applyNumberFormat="1" applyFont="1" applyAlignment="1" applyProtection="1">
      <alignment vertical="center"/>
      <protection locked="0"/>
    </xf>
    <xf numFmtId="0" fontId="28" fillId="0" borderId="119" xfId="0" applyFont="1" applyBorder="1"/>
    <xf numFmtId="0" fontId="27" fillId="0" borderId="119" xfId="0" applyFont="1" applyBorder="1"/>
    <xf numFmtId="0" fontId="28" fillId="0" borderId="119" xfId="0" applyFont="1" applyBorder="1" applyAlignment="1">
      <alignment horizontal="center" vertical="center"/>
    </xf>
    <xf numFmtId="0" fontId="26" fillId="0" borderId="131" xfId="0" applyFont="1" applyBorder="1"/>
    <xf numFmtId="0" fontId="23" fillId="0" borderId="132" xfId="0" applyFont="1" applyBorder="1" applyAlignment="1">
      <alignment horizontal="left" vertical="center"/>
    </xf>
    <xf numFmtId="0" fontId="28" fillId="0" borderId="133" xfId="0" applyFont="1" applyBorder="1"/>
    <xf numFmtId="0" fontId="27" fillId="0" borderId="133" xfId="0" applyFont="1" applyBorder="1"/>
    <xf numFmtId="0" fontId="28" fillId="0" borderId="133" xfId="0" applyFont="1" applyBorder="1" applyAlignment="1">
      <alignment horizontal="center" vertical="center"/>
    </xf>
    <xf numFmtId="0" fontId="27" fillId="0" borderId="134" xfId="0" applyFont="1" applyBorder="1"/>
    <xf numFmtId="0" fontId="26" fillId="0" borderId="135" xfId="0" applyFont="1" applyBorder="1"/>
    <xf numFmtId="0" fontId="28" fillId="0" borderId="131" xfId="0" applyFont="1" applyBorder="1"/>
    <xf numFmtId="0" fontId="27" fillId="0" borderId="131" xfId="0" applyFont="1" applyBorder="1"/>
    <xf numFmtId="0" fontId="28" fillId="0" borderId="131" xfId="0" applyFont="1" applyBorder="1" applyAlignment="1">
      <alignment horizontal="center" vertical="center"/>
    </xf>
    <xf numFmtId="0" fontId="27" fillId="0" borderId="136" xfId="0" applyFont="1" applyBorder="1"/>
    <xf numFmtId="0" fontId="26" fillId="0" borderId="136" xfId="0" applyFont="1" applyBorder="1"/>
    <xf numFmtId="0" fontId="26" fillId="0" borderId="137" xfId="0" applyFont="1" applyBorder="1"/>
    <xf numFmtId="0" fontId="0" fillId="3" borderId="113" xfId="0" applyFill="1" applyBorder="1"/>
    <xf numFmtId="0" fontId="28" fillId="10" borderId="125" xfId="0" applyFont="1" applyFill="1" applyBorder="1" applyAlignment="1">
      <alignment horizontal="left" vertical="center"/>
    </xf>
    <xf numFmtId="0" fontId="26" fillId="0" borderId="138" xfId="0" applyFont="1" applyBorder="1"/>
    <xf numFmtId="0" fontId="26" fillId="0" borderId="139" xfId="0" applyFont="1" applyBorder="1"/>
    <xf numFmtId="0" fontId="26" fillId="0" borderId="140" xfId="0" applyFont="1" applyBorder="1"/>
    <xf numFmtId="0" fontId="26" fillId="0" borderId="141" xfId="0" applyFont="1" applyBorder="1"/>
    <xf numFmtId="0" fontId="26" fillId="4" borderId="122" xfId="0" applyFont="1" applyFill="1" applyBorder="1"/>
    <xf numFmtId="0" fontId="26" fillId="4" borderId="142" xfId="0" applyFont="1" applyFill="1" applyBorder="1"/>
    <xf numFmtId="0" fontId="26" fillId="4" borderId="91" xfId="0" applyFont="1" applyFill="1" applyBorder="1"/>
    <xf numFmtId="0" fontId="26" fillId="4" borderId="123" xfId="0" applyFont="1" applyFill="1" applyBorder="1"/>
    <xf numFmtId="0" fontId="26" fillId="0" borderId="143" xfId="0" applyFont="1" applyBorder="1"/>
    <xf numFmtId="0" fontId="26" fillId="0" borderId="144" xfId="0" applyFont="1" applyBorder="1"/>
    <xf numFmtId="0" fontId="23" fillId="0" borderId="145" xfId="0" applyFont="1" applyBorder="1" applyAlignment="1">
      <alignment horizontal="left" vertical="center"/>
    </xf>
    <xf numFmtId="0" fontId="28" fillId="0" borderId="146" xfId="0" applyFont="1" applyBorder="1"/>
    <xf numFmtId="0" fontId="27" fillId="0" borderId="146" xfId="0" applyFont="1" applyBorder="1"/>
    <xf numFmtId="0" fontId="28" fillId="0" borderId="147" xfId="0" applyFont="1" applyBorder="1" applyAlignment="1">
      <alignment horizontal="center" vertical="center" wrapText="1"/>
    </xf>
    <xf numFmtId="0" fontId="28" fillId="0" borderId="146" xfId="0" applyFont="1" applyBorder="1" applyAlignment="1">
      <alignment horizontal="center" vertical="center"/>
    </xf>
    <xf numFmtId="0" fontId="27" fillId="0" borderId="148" xfId="0" applyFont="1" applyBorder="1"/>
    <xf numFmtId="0" fontId="26" fillId="0" borderId="149" xfId="0" applyFont="1" applyBorder="1"/>
    <xf numFmtId="0" fontId="26" fillId="4" borderId="119" xfId="0" applyFont="1" applyFill="1" applyBorder="1"/>
    <xf numFmtId="0" fontId="23" fillId="0" borderId="51" xfId="0" applyFont="1" applyBorder="1" applyAlignment="1">
      <alignment horizontal="left"/>
    </xf>
    <xf numFmtId="164" fontId="22" fillId="0" borderId="84" xfId="0" applyNumberFormat="1" applyFont="1" applyBorder="1" applyAlignment="1">
      <alignment vertical="center"/>
    </xf>
    <xf numFmtId="0" fontId="21" fillId="11" borderId="0" xfId="0" applyFont="1" applyFill="1"/>
    <xf numFmtId="0" fontId="45" fillId="11" borderId="0" xfId="0" applyFont="1" applyFill="1" applyAlignment="1">
      <alignment horizontal="left"/>
    </xf>
    <xf numFmtId="0" fontId="45" fillId="11" borderId="0" xfId="0" applyFont="1" applyFill="1"/>
    <xf numFmtId="0" fontId="45" fillId="11" borderId="0" xfId="0" applyFont="1" applyFill="1" applyAlignment="1">
      <alignment horizontal="center"/>
    </xf>
    <xf numFmtId="10" fontId="18" fillId="11" borderId="0" xfId="3" applyNumberFormat="1" applyFont="1" applyFill="1" applyBorder="1"/>
    <xf numFmtId="10" fontId="45" fillId="11" borderId="0" xfId="3" applyNumberFormat="1" applyFont="1" applyFill="1" applyBorder="1" applyAlignment="1">
      <alignment horizontal="center" vertical="center"/>
    </xf>
    <xf numFmtId="0" fontId="45" fillId="11" borderId="0" xfId="0" applyFont="1" applyFill="1" applyAlignment="1">
      <alignment horizontal="left" vertical="center"/>
    </xf>
    <xf numFmtId="0" fontId="45" fillId="11" borderId="0" xfId="0" applyFont="1" applyFill="1" applyAlignment="1">
      <alignment horizontal="center" vertical="center"/>
    </xf>
    <xf numFmtId="10" fontId="18" fillId="11" borderId="0" xfId="3" applyNumberFormat="1" applyFont="1" applyFill="1" applyBorder="1" applyAlignment="1">
      <alignment horizontal="right"/>
    </xf>
    <xf numFmtId="10" fontId="45" fillId="11" borderId="0" xfId="3" applyNumberFormat="1" applyFont="1" applyFill="1" applyBorder="1"/>
    <xf numFmtId="10" fontId="45" fillId="11" borderId="0" xfId="3" applyNumberFormat="1" applyFont="1" applyFill="1" applyBorder="1" applyAlignment="1">
      <alignment horizontal="right"/>
    </xf>
    <xf numFmtId="0" fontId="41" fillId="11" borderId="0" xfId="0" applyFont="1" applyFill="1"/>
    <xf numFmtId="0" fontId="0" fillId="11" borderId="0" xfId="0" applyFill="1"/>
    <xf numFmtId="0" fontId="0" fillId="11" borderId="0" xfId="0" applyFill="1" applyAlignment="1">
      <alignment vertical="center" wrapText="1"/>
    </xf>
    <xf numFmtId="0" fontId="28" fillId="10" borderId="150" xfId="0" applyFont="1" applyFill="1" applyBorder="1"/>
    <xf numFmtId="0" fontId="26" fillId="10" borderId="150" xfId="0" applyFont="1" applyFill="1" applyBorder="1"/>
    <xf numFmtId="0" fontId="26" fillId="10" borderId="151" xfId="0" applyFont="1" applyFill="1" applyBorder="1"/>
    <xf numFmtId="0" fontId="28" fillId="10" borderId="152" xfId="0" applyFont="1" applyFill="1" applyBorder="1"/>
    <xf numFmtId="0" fontId="28" fillId="4" borderId="121" xfId="0" applyFont="1" applyFill="1" applyBorder="1"/>
    <xf numFmtId="0" fontId="28" fillId="4" borderId="122" xfId="0" applyFont="1" applyFill="1" applyBorder="1"/>
    <xf numFmtId="0" fontId="28" fillId="10" borderId="153" xfId="0" applyFont="1" applyFill="1" applyBorder="1" applyAlignment="1">
      <alignment horizontal="center" vertical="center" wrapText="1"/>
    </xf>
    <xf numFmtId="0" fontId="28" fillId="10" borderId="154" xfId="0" applyFont="1" applyFill="1" applyBorder="1" applyAlignment="1">
      <alignment horizontal="center" vertical="center" wrapText="1"/>
    </xf>
    <xf numFmtId="0" fontId="44" fillId="4" borderId="0" xfId="0" applyFont="1" applyFill="1"/>
    <xf numFmtId="0" fontId="32" fillId="4" borderId="0" xfId="0" applyFont="1" applyFill="1"/>
    <xf numFmtId="0" fontId="32" fillId="4" borderId="0" xfId="0" applyFont="1" applyFill="1" applyAlignment="1">
      <alignment horizontal="right"/>
    </xf>
    <xf numFmtId="0" fontId="26" fillId="0" borderId="119" xfId="0" quotePrefix="1" applyFont="1" applyBorder="1"/>
    <xf numFmtId="0" fontId="26" fillId="0" borderId="155" xfId="0" applyFont="1" applyBorder="1"/>
    <xf numFmtId="0" fontId="26" fillId="0" borderId="156" xfId="0" applyFont="1" applyBorder="1"/>
    <xf numFmtId="0" fontId="26" fillId="0" borderId="157" xfId="0" applyFont="1" applyBorder="1"/>
    <xf numFmtId="0" fontId="27" fillId="0" borderId="91" xfId="0" applyFont="1" applyBorder="1"/>
    <xf numFmtId="0" fontId="27" fillId="0" borderId="120" xfId="0" applyFont="1" applyBorder="1"/>
    <xf numFmtId="0" fontId="28" fillId="0" borderId="184" xfId="0" applyFont="1" applyBorder="1" applyAlignment="1">
      <alignment horizontal="center" vertical="center" wrapText="1"/>
    </xf>
    <xf numFmtId="0" fontId="28" fillId="0" borderId="185" xfId="0" applyFont="1" applyBorder="1" applyAlignment="1">
      <alignment horizontal="center" vertical="center"/>
    </xf>
    <xf numFmtId="0" fontId="28" fillId="10" borderId="186" xfId="0" applyFont="1" applyFill="1" applyBorder="1" applyAlignment="1">
      <alignment horizontal="center" vertical="center" wrapText="1"/>
    </xf>
    <xf numFmtId="0" fontId="28" fillId="10" borderId="186" xfId="0" applyFont="1" applyFill="1" applyBorder="1" applyAlignment="1">
      <alignment horizontal="center" vertical="center"/>
    </xf>
    <xf numFmtId="0" fontId="23" fillId="0" borderId="118" xfId="0" applyFont="1" applyBorder="1" applyAlignment="1">
      <alignment horizontal="left" vertical="center"/>
    </xf>
    <xf numFmtId="0" fontId="28" fillId="10" borderId="187" xfId="0" applyFont="1" applyFill="1" applyBorder="1" applyAlignment="1">
      <alignment horizontal="left" vertical="center"/>
    </xf>
    <xf numFmtId="0" fontId="28" fillId="10" borderId="186" xfId="0" applyFont="1" applyFill="1" applyBorder="1"/>
    <xf numFmtId="0" fontId="27" fillId="10" borderId="186" xfId="0" applyFont="1" applyFill="1" applyBorder="1"/>
    <xf numFmtId="0" fontId="27" fillId="10" borderId="188" xfId="0" applyFont="1" applyFill="1" applyBorder="1"/>
    <xf numFmtId="164" fontId="21" fillId="0" borderId="192" xfId="0" applyNumberFormat="1" applyFont="1" applyBorder="1" applyAlignment="1" applyProtection="1">
      <alignment vertical="center"/>
      <protection locked="0"/>
    </xf>
    <xf numFmtId="0" fontId="26" fillId="0" borderId="197" xfId="0" applyFont="1" applyBorder="1"/>
    <xf numFmtId="0" fontId="28" fillId="0" borderId="198" xfId="0" applyFont="1" applyBorder="1"/>
    <xf numFmtId="0" fontId="27" fillId="0" borderId="198" xfId="0" applyFont="1" applyBorder="1"/>
    <xf numFmtId="0" fontId="28" fillId="0" borderId="198" xfId="0" applyFont="1" applyBorder="1" applyAlignment="1">
      <alignment horizontal="center" vertical="center"/>
    </xf>
    <xf numFmtId="0" fontId="27" fillId="0" borderId="200" xfId="0" applyFont="1" applyBorder="1"/>
    <xf numFmtId="164" fontId="21" fillId="0" borderId="202" xfId="0" applyNumberFormat="1" applyFont="1" applyBorder="1" applyAlignment="1" applyProtection="1">
      <alignment vertical="center"/>
      <protection locked="0"/>
    </xf>
    <xf numFmtId="0" fontId="0" fillId="3" borderId="203" xfId="0" applyFill="1" applyBorder="1"/>
    <xf numFmtId="0" fontId="54" fillId="12" borderId="7" xfId="0" applyFont="1" applyFill="1" applyBorder="1"/>
    <xf numFmtId="0" fontId="54" fillId="14" borderId="8" xfId="0" applyFont="1" applyFill="1" applyBorder="1"/>
    <xf numFmtId="0" fontId="54" fillId="15" borderId="8" xfId="0" applyFont="1" applyFill="1" applyBorder="1"/>
    <xf numFmtId="0" fontId="56" fillId="16" borderId="9" xfId="0" applyFont="1" applyFill="1" applyBorder="1"/>
    <xf numFmtId="0" fontId="54" fillId="17" borderId="9" xfId="0" applyFont="1" applyFill="1" applyBorder="1"/>
    <xf numFmtId="0" fontId="54" fillId="18" borderId="8" xfId="0" applyFont="1" applyFill="1" applyBorder="1"/>
    <xf numFmtId="0" fontId="54" fillId="19" borderId="8" xfId="0" applyFont="1" applyFill="1" applyBorder="1"/>
    <xf numFmtId="0" fontId="55" fillId="20" borderId="8" xfId="0" applyFont="1" applyFill="1" applyBorder="1"/>
    <xf numFmtId="0" fontId="54" fillId="21" borderId="8" xfId="0" applyFont="1" applyFill="1" applyBorder="1"/>
    <xf numFmtId="0" fontId="54" fillId="22" borderId="9" xfId="0" applyFont="1" applyFill="1" applyBorder="1"/>
    <xf numFmtId="0" fontId="54" fillId="23" borderId="8" xfId="0" applyFont="1" applyFill="1" applyBorder="1"/>
    <xf numFmtId="0" fontId="55" fillId="24" borderId="8" xfId="0" applyFont="1" applyFill="1" applyBorder="1"/>
    <xf numFmtId="0" fontId="54" fillId="14" borderId="0" xfId="0" applyFont="1" applyFill="1"/>
    <xf numFmtId="0" fontId="26" fillId="0" borderId="206" xfId="0" applyFont="1" applyBorder="1"/>
    <xf numFmtId="0" fontId="26" fillId="0" borderId="205" xfId="0" applyFont="1" applyBorder="1"/>
    <xf numFmtId="0" fontId="26" fillId="0" borderId="208" xfId="0" applyFont="1" applyBorder="1"/>
    <xf numFmtId="0" fontId="26" fillId="0" borderId="209" xfId="0" applyFont="1" applyBorder="1"/>
    <xf numFmtId="0" fontId="26" fillId="0" borderId="210" xfId="0" applyFont="1" applyBorder="1"/>
    <xf numFmtId="0" fontId="26" fillId="0" borderId="212" xfId="0" applyFont="1" applyBorder="1"/>
    <xf numFmtId="0" fontId="55" fillId="13" borderId="8" xfId="0" applyFont="1" applyFill="1" applyBorder="1"/>
    <xf numFmtId="166" fontId="26" fillId="2" borderId="92" xfId="0" applyNumberFormat="1" applyFont="1" applyFill="1" applyBorder="1" applyAlignment="1">
      <alignment horizontal="center" vertical="center"/>
    </xf>
    <xf numFmtId="166" fontId="26" fillId="2" borderId="92" xfId="0" applyNumberFormat="1" applyFont="1" applyFill="1" applyBorder="1" applyAlignment="1" applyProtection="1">
      <alignment horizontal="center" vertical="center"/>
      <protection locked="0"/>
    </xf>
    <xf numFmtId="0" fontId="23" fillId="2" borderId="92" xfId="0" applyFont="1" applyFill="1" applyBorder="1" applyAlignment="1" applyProtection="1">
      <alignment horizontal="left" vertical="center"/>
      <protection locked="0"/>
    </xf>
    <xf numFmtId="164" fontId="29" fillId="2" borderId="92" xfId="0" applyNumberFormat="1" applyFont="1" applyFill="1" applyBorder="1" applyAlignment="1" applyProtection="1">
      <alignment vertical="center"/>
      <protection locked="0"/>
    </xf>
    <xf numFmtId="166" fontId="26" fillId="2" borderId="190" xfId="0" applyNumberFormat="1" applyFont="1" applyFill="1" applyBorder="1" applyAlignment="1" applyProtection="1">
      <alignment horizontal="center" vertical="center"/>
      <protection locked="0"/>
    </xf>
    <xf numFmtId="166" fontId="26" fillId="2" borderId="164" xfId="0" applyNumberFormat="1" applyFont="1" applyFill="1" applyBorder="1" applyAlignment="1" applyProtection="1">
      <alignment horizontal="center" vertical="center"/>
      <protection locked="0"/>
    </xf>
    <xf numFmtId="166" fontId="26" fillId="2" borderId="189" xfId="0" applyNumberFormat="1" applyFont="1" applyFill="1" applyBorder="1" applyAlignment="1" applyProtection="1">
      <alignment horizontal="center" vertical="center"/>
      <protection locked="0"/>
    </xf>
    <xf numFmtId="166" fontId="26" fillId="2" borderId="27" xfId="0" applyNumberFormat="1" applyFont="1" applyFill="1" applyBorder="1" applyAlignment="1" applyProtection="1">
      <alignment horizontal="center" vertical="center"/>
      <protection locked="0"/>
    </xf>
    <xf numFmtId="166" fontId="26" fillId="2" borderId="191" xfId="0" applyNumberFormat="1" applyFont="1" applyFill="1" applyBorder="1" applyProtection="1">
      <protection locked="0"/>
    </xf>
    <xf numFmtId="166" fontId="26" fillId="2" borderId="93" xfId="0" applyNumberFormat="1" applyFont="1" applyFill="1" applyBorder="1" applyProtection="1">
      <protection locked="0"/>
    </xf>
    <xf numFmtId="166" fontId="26" fillId="2" borderId="190" xfId="0" applyNumberFormat="1" applyFont="1" applyFill="1" applyBorder="1" applyProtection="1">
      <protection locked="0"/>
    </xf>
    <xf numFmtId="166" fontId="26" fillId="2" borderId="164" xfId="0" applyNumberFormat="1" applyFont="1" applyFill="1" applyBorder="1" applyProtection="1">
      <protection locked="0"/>
    </xf>
    <xf numFmtId="166" fontId="26" fillId="2" borderId="92" xfId="0" applyNumberFormat="1" applyFont="1" applyFill="1" applyBorder="1" applyProtection="1">
      <protection locked="0"/>
    </xf>
    <xf numFmtId="166" fontId="26" fillId="2" borderId="189" xfId="0" applyNumberFormat="1" applyFont="1" applyFill="1" applyBorder="1" applyProtection="1">
      <protection locked="0"/>
    </xf>
    <xf numFmtId="166" fontId="26" fillId="2" borderId="27" xfId="0" applyNumberFormat="1" applyFont="1" applyFill="1" applyBorder="1" applyProtection="1">
      <protection locked="0"/>
    </xf>
    <xf numFmtId="166" fontId="26" fillId="2" borderId="191" xfId="0" applyNumberFormat="1" applyFont="1" applyFill="1" applyBorder="1" applyAlignment="1" applyProtection="1">
      <alignment horizontal="center" vertical="center"/>
      <protection locked="0"/>
    </xf>
    <xf numFmtId="166" fontId="26" fillId="2" borderId="93" xfId="0" applyNumberFormat="1" applyFont="1" applyFill="1" applyBorder="1" applyAlignment="1" applyProtection="1">
      <alignment horizontal="center" vertical="center"/>
      <protection locked="0"/>
    </xf>
    <xf numFmtId="166" fontId="26" fillId="2" borderId="195" xfId="0" applyNumberFormat="1" applyFont="1" applyFill="1" applyBorder="1" applyAlignment="1" applyProtection="1">
      <alignment horizontal="center" vertical="center"/>
      <protection locked="0"/>
    </xf>
    <xf numFmtId="166" fontId="26" fillId="2" borderId="201" xfId="0" applyNumberFormat="1" applyFont="1" applyFill="1" applyBorder="1" applyAlignment="1" applyProtection="1">
      <alignment horizontal="center" vertical="center"/>
      <protection locked="0"/>
    </xf>
    <xf numFmtId="166" fontId="26" fillId="2" borderId="196" xfId="0" applyNumberFormat="1" applyFont="1" applyFill="1" applyBorder="1" applyAlignment="1" applyProtection="1">
      <alignment horizontal="center" vertical="center"/>
      <protection locked="0"/>
    </xf>
    <xf numFmtId="166" fontId="26" fillId="2" borderId="199" xfId="0" applyNumberFormat="1" applyFont="1" applyFill="1" applyBorder="1" applyAlignment="1" applyProtection="1">
      <alignment horizontal="center" vertical="center"/>
      <protection locked="0"/>
    </xf>
    <xf numFmtId="0" fontId="43" fillId="4" borderId="50" xfId="0" applyFont="1" applyFill="1" applyBorder="1" applyAlignment="1">
      <alignment horizontal="left" wrapText="1"/>
    </xf>
    <xf numFmtId="0" fontId="43" fillId="4" borderId="159" xfId="0" applyFont="1" applyFill="1" applyBorder="1" applyAlignment="1">
      <alignment horizontal="left" wrapText="1"/>
    </xf>
    <xf numFmtId="0" fontId="37" fillId="0" borderId="51" xfId="0" applyFont="1" applyBorder="1" applyAlignment="1">
      <alignment horizontal="center" wrapText="1"/>
    </xf>
    <xf numFmtId="0" fontId="37" fillId="0" borderId="0" xfId="0" applyFont="1" applyAlignment="1">
      <alignment horizontal="center" wrapText="1"/>
    </xf>
    <xf numFmtId="0" fontId="37" fillId="0" borderId="52" xfId="0" applyFont="1" applyBorder="1" applyAlignment="1">
      <alignment horizontal="center" wrapText="1"/>
    </xf>
    <xf numFmtId="0" fontId="22" fillId="2" borderId="37" xfId="0" applyFont="1" applyFill="1" applyBorder="1" applyAlignment="1" applyProtection="1">
      <alignment horizontal="right" vertical="center" wrapText="1"/>
      <protection locked="0"/>
    </xf>
    <xf numFmtId="0" fontId="22" fillId="2" borderId="60" xfId="0" applyFont="1" applyFill="1" applyBorder="1" applyAlignment="1" applyProtection="1">
      <alignment horizontal="right" vertical="center" wrapText="1"/>
      <protection locked="0"/>
    </xf>
    <xf numFmtId="0" fontId="21" fillId="2" borderId="15" xfId="0" applyFont="1" applyFill="1" applyBorder="1" applyAlignment="1">
      <alignment horizontal="right" vertical="center"/>
    </xf>
    <xf numFmtId="0" fontId="21" fillId="2" borderId="63" xfId="0" applyFont="1" applyFill="1" applyBorder="1" applyAlignment="1">
      <alignment horizontal="right" vertical="center"/>
    </xf>
    <xf numFmtId="0" fontId="21" fillId="2" borderId="37" xfId="0" applyFont="1" applyFill="1" applyBorder="1" applyAlignment="1" applyProtection="1">
      <alignment vertical="center"/>
      <protection locked="0"/>
    </xf>
    <xf numFmtId="0" fontId="26" fillId="2" borderId="37" xfId="0" applyFont="1" applyFill="1" applyBorder="1" applyProtection="1">
      <protection locked="0"/>
    </xf>
    <xf numFmtId="0" fontId="21" fillId="0" borderId="0" xfId="0" applyFont="1" applyAlignment="1">
      <alignment horizontal="left" vertical="center"/>
    </xf>
    <xf numFmtId="0" fontId="26" fillId="0" borderId="0" xfId="0" applyFont="1"/>
    <xf numFmtId="0" fontId="21" fillId="2" borderId="15" xfId="0" applyFont="1" applyFill="1" applyBorder="1" applyAlignment="1" applyProtection="1">
      <alignment horizontal="right" vertical="center"/>
      <protection locked="0"/>
    </xf>
    <xf numFmtId="0" fontId="21" fillId="2" borderId="63" xfId="0" applyFont="1" applyFill="1" applyBorder="1" applyAlignment="1" applyProtection="1">
      <alignment horizontal="right" vertical="center"/>
      <protection locked="0"/>
    </xf>
    <xf numFmtId="0" fontId="21" fillId="2" borderId="38" xfId="0" applyFont="1" applyFill="1" applyBorder="1" applyAlignment="1" applyProtection="1">
      <alignment horizontal="right" vertical="center"/>
      <protection locked="0"/>
    </xf>
    <xf numFmtId="0" fontId="21" fillId="2" borderId="61" xfId="0" applyFont="1" applyFill="1" applyBorder="1" applyAlignment="1" applyProtection="1">
      <alignment horizontal="right" vertical="center"/>
      <protection locked="0"/>
    </xf>
    <xf numFmtId="14" fontId="28" fillId="6" borderId="0" xfId="0" applyNumberFormat="1" applyFont="1" applyFill="1" applyAlignment="1">
      <alignment horizontal="center" wrapText="1"/>
    </xf>
    <xf numFmtId="0" fontId="27" fillId="6" borderId="0" xfId="0" applyFont="1" applyFill="1"/>
    <xf numFmtId="0" fontId="27" fillId="6" borderId="52" xfId="0" applyFont="1" applyFill="1" applyBorder="1"/>
    <xf numFmtId="0" fontId="22" fillId="0" borderId="0" xfId="0" applyFont="1" applyAlignment="1">
      <alignment horizontal="left" vertical="center"/>
    </xf>
    <xf numFmtId="0" fontId="27" fillId="0" borderId="0" xfId="0" applyFont="1" applyAlignment="1">
      <alignment horizontal="left" vertical="center"/>
    </xf>
    <xf numFmtId="0" fontId="27" fillId="0" borderId="52" xfId="0" applyFont="1" applyBorder="1" applyAlignment="1">
      <alignment horizontal="left" vertical="center"/>
    </xf>
    <xf numFmtId="0" fontId="22" fillId="0" borderId="0" xfId="0" applyFont="1" applyAlignment="1">
      <alignment horizontal="center" vertical="top" wrapText="1"/>
    </xf>
    <xf numFmtId="0" fontId="22" fillId="0" borderId="52" xfId="0" applyFont="1" applyBorder="1" applyAlignment="1">
      <alignment horizontal="center" vertical="top" wrapText="1"/>
    </xf>
    <xf numFmtId="0" fontId="30" fillId="0" borderId="0" xfId="0" applyFont="1" applyAlignment="1">
      <alignment horizontal="center" vertical="center" wrapText="1"/>
    </xf>
    <xf numFmtId="0" fontId="30" fillId="0" borderId="52"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183" xfId="0" applyFont="1" applyBorder="1" applyAlignment="1">
      <alignment horizontal="center" vertical="center" wrapText="1"/>
    </xf>
    <xf numFmtId="0" fontId="21" fillId="2" borderId="0" xfId="0" applyFont="1" applyFill="1" applyAlignment="1" applyProtection="1">
      <alignment horizontal="left" vertical="top" wrapText="1"/>
      <protection locked="0"/>
    </xf>
    <xf numFmtId="0" fontId="21" fillId="2" borderId="52" xfId="0" applyFont="1" applyFill="1" applyBorder="1" applyAlignment="1" applyProtection="1">
      <alignment horizontal="left" vertical="top" wrapText="1"/>
      <protection locked="0"/>
    </xf>
    <xf numFmtId="14" fontId="21" fillId="2" borderId="15" xfId="0" applyNumberFormat="1" applyFont="1" applyFill="1" applyBorder="1" applyAlignment="1" applyProtection="1">
      <alignment horizontal="right" vertical="center"/>
      <protection locked="0"/>
    </xf>
    <xf numFmtId="0" fontId="21" fillId="2" borderId="38" xfId="0" applyFont="1" applyFill="1" applyBorder="1" applyAlignment="1">
      <alignment horizontal="left" vertical="center"/>
    </xf>
    <xf numFmtId="0" fontId="21" fillId="2" borderId="61" xfId="0" applyFont="1" applyFill="1" applyBorder="1" applyAlignment="1">
      <alignment horizontal="left" vertical="center"/>
    </xf>
    <xf numFmtId="0" fontId="21" fillId="2" borderId="15" xfId="0" applyFont="1" applyFill="1" applyBorder="1" applyAlignment="1" applyProtection="1">
      <alignment horizontal="left" vertical="center"/>
      <protection locked="0"/>
    </xf>
    <xf numFmtId="0" fontId="21" fillId="2" borderId="63" xfId="0" applyFont="1" applyFill="1" applyBorder="1" applyAlignment="1" applyProtection="1">
      <alignment horizontal="left" vertical="center"/>
      <protection locked="0"/>
    </xf>
    <xf numFmtId="0" fontId="21" fillId="2" borderId="38" xfId="0" applyFont="1" applyFill="1" applyBorder="1" applyAlignment="1" applyProtection="1">
      <alignment horizontal="left" vertical="center" wrapText="1"/>
      <protection locked="0"/>
    </xf>
    <xf numFmtId="0" fontId="21" fillId="2" borderId="61" xfId="0" applyFont="1" applyFill="1" applyBorder="1" applyAlignment="1" applyProtection="1">
      <alignment horizontal="left" vertical="center" wrapText="1"/>
      <protection locked="0"/>
    </xf>
    <xf numFmtId="0" fontId="22" fillId="0" borderId="0" xfId="0" applyFont="1" applyAlignment="1">
      <alignment horizontal="center" wrapText="1"/>
    </xf>
    <xf numFmtId="0" fontId="22" fillId="0" borderId="52" xfId="0" applyFont="1" applyBorder="1" applyAlignment="1">
      <alignment horizontal="center" wrapText="1"/>
    </xf>
    <xf numFmtId="165" fontId="21" fillId="2" borderId="37" xfId="0" applyNumberFormat="1" applyFont="1" applyFill="1" applyBorder="1" applyAlignment="1" applyProtection="1">
      <alignment horizontal="right" vertical="center"/>
      <protection locked="0"/>
    </xf>
    <xf numFmtId="165" fontId="21" fillId="2" borderId="60" xfId="0" applyNumberFormat="1" applyFont="1" applyFill="1" applyBorder="1" applyAlignment="1" applyProtection="1">
      <alignment horizontal="right" vertical="center"/>
      <protection locked="0"/>
    </xf>
    <xf numFmtId="0" fontId="21" fillId="2" borderId="160" xfId="0" applyFont="1" applyFill="1" applyBorder="1" applyAlignment="1" applyProtection="1">
      <alignment horizontal="left" vertical="center" wrapText="1"/>
      <protection locked="0"/>
    </xf>
    <xf numFmtId="0" fontId="28" fillId="0" borderId="0" xfId="0" applyFont="1" applyAlignment="1">
      <alignment horizontal="center"/>
    </xf>
    <xf numFmtId="0" fontId="28" fillId="0" borderId="52" xfId="0" applyFont="1" applyBorder="1" applyAlignment="1">
      <alignment horizontal="center"/>
    </xf>
    <xf numFmtId="0" fontId="21" fillId="2" borderId="44" xfId="0" applyFont="1" applyFill="1" applyBorder="1" applyAlignment="1" applyProtection="1">
      <alignment horizontal="right" vertical="center"/>
      <protection locked="0"/>
    </xf>
    <xf numFmtId="0" fontId="21" fillId="2" borderId="158" xfId="0" applyFont="1" applyFill="1" applyBorder="1" applyAlignment="1" applyProtection="1">
      <alignment horizontal="right" vertical="center"/>
      <protection locked="0"/>
    </xf>
    <xf numFmtId="0" fontId="21" fillId="2" borderId="0" xfId="0" applyFont="1" applyFill="1" applyAlignment="1" applyProtection="1">
      <alignment horizontal="left" vertical="center"/>
      <protection locked="0"/>
    </xf>
    <xf numFmtId="0" fontId="21" fillId="2" borderId="52" xfId="0" applyFont="1" applyFill="1" applyBorder="1" applyAlignment="1" applyProtection="1">
      <alignment horizontal="left" vertical="center"/>
      <protection locked="0"/>
    </xf>
    <xf numFmtId="0" fontId="27" fillId="0" borderId="91" xfId="0" applyFont="1" applyBorder="1" applyAlignment="1">
      <alignment horizontal="left" vertical="center"/>
    </xf>
    <xf numFmtId="0" fontId="21" fillId="2" borderId="91" xfId="0" applyFont="1" applyFill="1" applyBorder="1" applyAlignment="1" applyProtection="1">
      <alignment horizontal="left" vertical="top" wrapText="1"/>
      <protection locked="0"/>
    </xf>
    <xf numFmtId="14" fontId="21" fillId="2" borderId="37" xfId="0" applyNumberFormat="1" applyFont="1" applyFill="1" applyBorder="1" applyAlignment="1" applyProtection="1">
      <alignment horizontal="left" vertical="center"/>
      <protection locked="0"/>
    </xf>
    <xf numFmtId="14" fontId="21" fillId="2" borderId="161" xfId="0" applyNumberFormat="1" applyFont="1" applyFill="1" applyBorder="1" applyAlignment="1" applyProtection="1">
      <alignment horizontal="left" vertical="center"/>
      <protection locked="0"/>
    </xf>
    <xf numFmtId="0" fontId="21" fillId="2" borderId="109" xfId="0" applyFont="1" applyFill="1" applyBorder="1" applyAlignment="1" applyProtection="1">
      <alignment horizontal="left" vertical="center"/>
      <protection locked="0"/>
    </xf>
    <xf numFmtId="0" fontId="21" fillId="2" borderId="37" xfId="0" applyFont="1" applyFill="1" applyBorder="1" applyProtection="1">
      <protection locked="0"/>
    </xf>
    <xf numFmtId="0" fontId="21" fillId="2" borderId="0" xfId="0" applyFont="1" applyFill="1" applyAlignment="1" applyProtection="1">
      <alignment horizontal="right" vertical="center"/>
      <protection locked="0"/>
    </xf>
    <xf numFmtId="0" fontId="21" fillId="2" borderId="52" xfId="0" applyFont="1" applyFill="1" applyBorder="1" applyAlignment="1" applyProtection="1">
      <alignment horizontal="right" vertical="center"/>
      <protection locked="0"/>
    </xf>
    <xf numFmtId="0" fontId="47" fillId="4" borderId="50" xfId="0" applyFont="1" applyFill="1" applyBorder="1" applyAlignment="1">
      <alignment horizontal="center" vertical="center" wrapText="1"/>
    </xf>
    <xf numFmtId="0" fontId="47" fillId="4" borderId="159"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52" xfId="0" applyFont="1" applyFill="1" applyBorder="1" applyAlignment="1">
      <alignment horizontal="center" vertical="center" wrapText="1"/>
    </xf>
    <xf numFmtId="14" fontId="21" fillId="2" borderId="38" xfId="0" applyNumberFormat="1" applyFont="1" applyFill="1" applyBorder="1" applyAlignment="1" applyProtection="1">
      <alignment horizontal="center" vertical="center" wrapText="1"/>
      <protection locked="0"/>
    </xf>
    <xf numFmtId="14" fontId="21" fillId="2" borderId="61" xfId="0" applyNumberFormat="1" applyFont="1" applyFill="1" applyBorder="1" applyAlignment="1" applyProtection="1">
      <alignment horizontal="center" vertical="center" wrapText="1"/>
      <protection locked="0"/>
    </xf>
    <xf numFmtId="14" fontId="21" fillId="2" borderId="15" xfId="0" applyNumberFormat="1" applyFont="1" applyFill="1" applyBorder="1" applyAlignment="1">
      <alignment horizontal="right" vertical="center" wrapText="1"/>
    </xf>
    <xf numFmtId="14" fontId="21" fillId="2" borderId="63" xfId="0" applyNumberFormat="1" applyFont="1" applyFill="1" applyBorder="1" applyAlignment="1">
      <alignment horizontal="right" vertical="center" wrapText="1"/>
    </xf>
    <xf numFmtId="0" fontId="21" fillId="2" borderId="15"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48" fillId="0" borderId="0" xfId="0" applyFont="1" applyAlignment="1">
      <alignment horizontal="left" vertical="center" wrapText="1"/>
    </xf>
    <xf numFmtId="0" fontId="49" fillId="0" borderId="0" xfId="0" applyFont="1" applyAlignment="1">
      <alignment horizontal="left" vertical="center" wrapText="1"/>
    </xf>
    <xf numFmtId="0" fontId="21" fillId="2" borderId="37" xfId="0" applyFont="1" applyFill="1" applyBorder="1" applyAlignment="1">
      <alignment vertical="center"/>
    </xf>
    <xf numFmtId="0" fontId="21" fillId="2" borderId="37" xfId="0" applyFont="1" applyFill="1" applyBorder="1"/>
    <xf numFmtId="165" fontId="21" fillId="2" borderId="37" xfId="0" applyNumberFormat="1" applyFont="1" applyFill="1" applyBorder="1" applyAlignment="1">
      <alignment horizontal="right" vertical="center"/>
    </xf>
    <xf numFmtId="0" fontId="21" fillId="2" borderId="0" xfId="0" applyFont="1" applyFill="1" applyAlignment="1">
      <alignment horizontal="right" vertical="center"/>
    </xf>
    <xf numFmtId="0" fontId="21" fillId="2" borderId="44" xfId="0" applyFont="1" applyFill="1" applyBorder="1" applyAlignment="1">
      <alignment horizontal="right" vertical="center"/>
    </xf>
    <xf numFmtId="0" fontId="21" fillId="2" borderId="0" xfId="0" applyFont="1" applyFill="1" applyAlignment="1">
      <alignment horizontal="left" vertical="center"/>
    </xf>
    <xf numFmtId="0" fontId="21" fillId="2" borderId="38" xfId="0" applyFont="1" applyFill="1" applyBorder="1" applyAlignment="1">
      <alignment horizontal="right" vertical="center"/>
    </xf>
    <xf numFmtId="0" fontId="22" fillId="2" borderId="37" xfId="0" applyFont="1" applyFill="1" applyBorder="1" applyAlignment="1">
      <alignment horizontal="right" vertical="center" wrapText="1"/>
    </xf>
    <xf numFmtId="164" fontId="21" fillId="2" borderId="165" xfId="0" applyNumberFormat="1" applyFont="1" applyFill="1" applyBorder="1" applyAlignment="1" applyProtection="1">
      <alignment horizontal="left" vertical="top"/>
      <protection locked="0"/>
    </xf>
    <xf numFmtId="164" fontId="21" fillId="2" borderId="166" xfId="0" applyNumberFormat="1" applyFont="1" applyFill="1" applyBorder="1" applyAlignment="1" applyProtection="1">
      <alignment horizontal="left" vertical="top"/>
      <protection locked="0"/>
    </xf>
    <xf numFmtId="164" fontId="21" fillId="2" borderId="115" xfId="0" applyNumberFormat="1" applyFont="1" applyFill="1" applyBorder="1" applyAlignment="1" applyProtection="1">
      <alignment horizontal="left" vertical="top"/>
      <protection locked="0"/>
    </xf>
    <xf numFmtId="164" fontId="21" fillId="2" borderId="167" xfId="0" applyNumberFormat="1" applyFont="1" applyFill="1" applyBorder="1" applyAlignment="1" applyProtection="1">
      <alignment horizontal="left" vertical="top"/>
      <protection locked="0"/>
    </xf>
    <xf numFmtId="164" fontId="21" fillId="2" borderId="0" xfId="0" applyNumberFormat="1" applyFont="1" applyFill="1" applyAlignment="1" applyProtection="1">
      <alignment horizontal="left" vertical="top"/>
      <protection locked="0"/>
    </xf>
    <xf numFmtId="164" fontId="21" fillId="2" borderId="18" xfId="0" applyNumberFormat="1" applyFont="1" applyFill="1" applyBorder="1" applyAlignment="1" applyProtection="1">
      <alignment horizontal="left" vertical="top"/>
      <protection locked="0"/>
    </xf>
    <xf numFmtId="164" fontId="21" fillId="4" borderId="193" xfId="0" applyNumberFormat="1" applyFont="1" applyFill="1" applyBorder="1" applyAlignment="1">
      <alignment horizontal="left" vertical="top"/>
    </xf>
    <xf numFmtId="164" fontId="21" fillId="4" borderId="194" xfId="0" applyNumberFormat="1" applyFont="1" applyFill="1" applyBorder="1" applyAlignment="1">
      <alignment horizontal="left" vertical="top"/>
    </xf>
    <xf numFmtId="164" fontId="21" fillId="2" borderId="38" xfId="0" applyNumberFormat="1" applyFont="1" applyFill="1" applyBorder="1" applyAlignment="1" applyProtection="1">
      <alignment horizontal="left" vertical="top"/>
      <protection locked="0"/>
    </xf>
    <xf numFmtId="164" fontId="21" fillId="2" borderId="21" xfId="0" applyNumberFormat="1" applyFont="1" applyFill="1" applyBorder="1" applyAlignment="1" applyProtection="1">
      <alignment horizontal="left" vertical="top"/>
      <protection locked="0"/>
    </xf>
    <xf numFmtId="0" fontId="26" fillId="0" borderId="204" xfId="0" applyFont="1" applyBorder="1" applyAlignment="1">
      <alignment horizontal="left" vertical="center" wrapText="1"/>
    </xf>
    <xf numFmtId="0" fontId="26" fillId="0" borderId="205" xfId="0" applyFont="1" applyBorder="1" applyAlignment="1">
      <alignment horizontal="left" vertical="center" wrapText="1"/>
    </xf>
    <xf numFmtId="0" fontId="26" fillId="4" borderId="115" xfId="0" applyFont="1" applyFill="1" applyBorder="1" applyAlignment="1">
      <alignment horizontal="left" vertical="top" wrapText="1"/>
    </xf>
    <xf numFmtId="0" fontId="26" fillId="4" borderId="130" xfId="0" applyFont="1" applyFill="1" applyBorder="1" applyAlignment="1">
      <alignment horizontal="left" vertical="top" wrapText="1"/>
    </xf>
    <xf numFmtId="0" fontId="21" fillId="2" borderId="15" xfId="0" applyFont="1" applyFill="1" applyBorder="1" applyAlignment="1">
      <alignment horizontal="right" vertical="center" indent="1"/>
    </xf>
    <xf numFmtId="0" fontId="21" fillId="2" borderId="109" xfId="0" applyFont="1" applyFill="1" applyBorder="1" applyAlignment="1">
      <alignment horizontal="right" vertical="center" indent="1"/>
    </xf>
    <xf numFmtId="0" fontId="21" fillId="2" borderId="37" xfId="0" applyFont="1" applyFill="1" applyBorder="1" applyAlignment="1">
      <alignment horizontal="right" vertical="center" indent="1"/>
    </xf>
    <xf numFmtId="0" fontId="23" fillId="0" borderId="204" xfId="0" applyFont="1" applyBorder="1" applyAlignment="1">
      <alignment horizontal="left" vertical="center" wrapText="1"/>
    </xf>
    <xf numFmtId="0" fontId="23" fillId="0" borderId="205" xfId="0" applyFont="1" applyBorder="1" applyAlignment="1">
      <alignment horizontal="left" vertical="center" wrapText="1"/>
    </xf>
    <xf numFmtId="0" fontId="26" fillId="2" borderId="205" xfId="0" applyFont="1" applyFill="1" applyBorder="1" applyAlignment="1" applyProtection="1">
      <alignment horizontal="center" vertical="center" wrapText="1"/>
      <protection locked="0"/>
    </xf>
    <xf numFmtId="0" fontId="22" fillId="0" borderId="113" xfId="0" applyFont="1" applyBorder="1" applyAlignment="1">
      <alignment horizontal="left" vertical="center" wrapText="1" indent="8"/>
    </xf>
    <xf numFmtId="0" fontId="22" fillId="0" borderId="0" xfId="0" applyFont="1" applyAlignment="1">
      <alignment horizontal="left" vertical="center" wrapText="1" indent="8"/>
    </xf>
    <xf numFmtId="0" fontId="22" fillId="0" borderId="114" xfId="2" applyFont="1" applyBorder="1" applyAlignment="1">
      <alignment horizontal="center"/>
    </xf>
    <xf numFmtId="0" fontId="22" fillId="0" borderId="115" xfId="2" applyFont="1" applyBorder="1" applyAlignment="1">
      <alignment horizontal="center"/>
    </xf>
    <xf numFmtId="0" fontId="28" fillId="10" borderId="187" xfId="0" applyFont="1" applyFill="1" applyBorder="1" applyAlignment="1">
      <alignment horizontal="left" vertical="top" wrapText="1"/>
    </xf>
    <xf numFmtId="0" fontId="28" fillId="10" borderId="186" xfId="0" applyFont="1" applyFill="1" applyBorder="1" applyAlignment="1">
      <alignment horizontal="left" vertical="top" wrapText="1"/>
    </xf>
    <xf numFmtId="0" fontId="28" fillId="10" borderId="213" xfId="0" applyFont="1" applyFill="1" applyBorder="1" applyAlignment="1">
      <alignment horizontal="left" vertical="top" wrapText="1"/>
    </xf>
    <xf numFmtId="0" fontId="23" fillId="4" borderId="211" xfId="0" applyFont="1" applyFill="1" applyBorder="1" applyAlignment="1">
      <alignment horizontal="left" vertical="center" wrapText="1"/>
    </xf>
    <xf numFmtId="0" fontId="23" fillId="4" borderId="211" xfId="0" applyFont="1" applyFill="1" applyBorder="1" applyAlignment="1">
      <alignment horizontal="left" vertical="center"/>
    </xf>
    <xf numFmtId="0" fontId="26" fillId="2" borderId="211" xfId="0" applyFont="1" applyFill="1" applyBorder="1" applyAlignment="1" applyProtection="1">
      <alignment horizontal="left" vertical="center"/>
      <protection locked="0"/>
    </xf>
    <xf numFmtId="0" fontId="23" fillId="0" borderId="113" xfId="0" applyFont="1" applyBorder="1" applyAlignment="1">
      <alignment horizontal="center" wrapText="1"/>
    </xf>
    <xf numFmtId="0" fontId="23" fillId="0" borderId="0" xfId="0" applyFont="1" applyAlignment="1">
      <alignment horizontal="center" wrapText="1"/>
    </xf>
    <xf numFmtId="0" fontId="23" fillId="0" borderId="207" xfId="0" applyFont="1" applyBorder="1" applyAlignment="1">
      <alignment horizontal="center" wrapText="1"/>
    </xf>
    <xf numFmtId="0" fontId="23" fillId="0" borderId="208" xfId="0" applyFont="1" applyBorder="1" applyAlignment="1">
      <alignment horizontal="center" wrapText="1"/>
    </xf>
    <xf numFmtId="0" fontId="23" fillId="4" borderId="0" xfId="0" applyFont="1" applyFill="1" applyAlignment="1">
      <alignment horizontal="left" vertical="center" wrapText="1"/>
    </xf>
    <xf numFmtId="0" fontId="23" fillId="4" borderId="18" xfId="0" applyFont="1" applyFill="1" applyBorder="1" applyAlignment="1">
      <alignment horizontal="left" vertical="center" wrapText="1"/>
    </xf>
    <xf numFmtId="0" fontId="23" fillId="2" borderId="162" xfId="0" applyFont="1" applyFill="1" applyBorder="1" applyAlignment="1" applyProtection="1">
      <alignment horizontal="center" vertical="center"/>
      <protection locked="0"/>
    </xf>
    <xf numFmtId="0" fontId="23" fillId="2" borderId="163" xfId="0" applyFont="1" applyFill="1" applyBorder="1" applyAlignment="1" applyProtection="1">
      <alignment horizontal="center" vertical="center"/>
      <protection locked="0"/>
    </xf>
    <xf numFmtId="0" fontId="23" fillId="4" borderId="39" xfId="0" applyFont="1" applyFill="1" applyBorder="1" applyAlignment="1">
      <alignment horizontal="left" wrapText="1"/>
    </xf>
    <xf numFmtId="0" fontId="23" fillId="4" borderId="18" xfId="0" applyFont="1" applyFill="1" applyBorder="1" applyAlignment="1">
      <alignment horizontal="left" wrapText="1"/>
    </xf>
    <xf numFmtId="0" fontId="23" fillId="2" borderId="178" xfId="0" applyFont="1" applyFill="1" applyBorder="1" applyAlignment="1" applyProtection="1">
      <alignment horizontal="center" vertical="center"/>
      <protection locked="0"/>
    </xf>
    <xf numFmtId="0" fontId="23" fillId="2" borderId="164" xfId="0" applyFont="1" applyFill="1" applyBorder="1" applyAlignment="1" applyProtection="1">
      <alignment horizontal="left"/>
      <protection locked="0"/>
    </xf>
    <xf numFmtId="0" fontId="23" fillId="2" borderId="170" xfId="0" applyFont="1" applyFill="1" applyBorder="1" applyAlignment="1" applyProtection="1">
      <alignment horizontal="center" vertical="center" wrapText="1"/>
      <protection locked="0"/>
    </xf>
    <xf numFmtId="0" fontId="23" fillId="2" borderId="171" xfId="0" applyFont="1" applyFill="1" applyBorder="1" applyAlignment="1" applyProtection="1">
      <alignment horizontal="center" vertical="center" wrapText="1"/>
      <protection locked="0"/>
    </xf>
    <xf numFmtId="0" fontId="23" fillId="4" borderId="30" xfId="0" applyFont="1" applyFill="1" applyBorder="1" applyAlignment="1">
      <alignment horizontal="left" vertical="top" wrapText="1"/>
    </xf>
    <xf numFmtId="0" fontId="23" fillId="4" borderId="0" xfId="0" applyFont="1" applyFill="1" applyAlignment="1">
      <alignment horizontal="left" vertical="top" wrapText="1"/>
    </xf>
    <xf numFmtId="0" fontId="23" fillId="4" borderId="16" xfId="0" applyFont="1" applyFill="1" applyBorder="1" applyAlignment="1">
      <alignment horizontal="left" vertical="top" wrapText="1"/>
    </xf>
    <xf numFmtId="0" fontId="23" fillId="4" borderId="0" xfId="0" applyFont="1" applyFill="1" applyAlignment="1">
      <alignment horizontal="left" wrapText="1"/>
    </xf>
    <xf numFmtId="0" fontId="23" fillId="2" borderId="176" xfId="0" applyFont="1" applyFill="1" applyBorder="1" applyAlignment="1" applyProtection="1">
      <alignment horizontal="center" vertical="center"/>
      <protection locked="0"/>
    </xf>
    <xf numFmtId="0" fontId="23" fillId="2" borderId="177" xfId="0" applyFont="1" applyFill="1" applyBorder="1" applyAlignment="1" applyProtection="1">
      <alignment horizontal="center" vertical="center"/>
      <protection locked="0"/>
    </xf>
    <xf numFmtId="0" fontId="23" fillId="4" borderId="39" xfId="0" applyFont="1" applyFill="1" applyBorder="1" applyAlignment="1">
      <alignment horizontal="left" vertical="center" wrapText="1"/>
    </xf>
    <xf numFmtId="0" fontId="23" fillId="4" borderId="172" xfId="0" applyFont="1" applyFill="1" applyBorder="1" applyAlignment="1">
      <alignment horizontal="left" vertical="center" wrapText="1"/>
    </xf>
    <xf numFmtId="0" fontId="23" fillId="4" borderId="69" xfId="0" applyFont="1" applyFill="1" applyBorder="1" applyAlignment="1">
      <alignment horizontal="left" vertical="center" wrapText="1"/>
    </xf>
    <xf numFmtId="0" fontId="24" fillId="10" borderId="0" xfId="0" applyFont="1" applyFill="1" applyAlignment="1">
      <alignment horizontal="center"/>
    </xf>
    <xf numFmtId="0" fontId="23" fillId="0" borderId="6" xfId="0" applyFont="1" applyBorder="1" applyAlignment="1">
      <alignment horizontal="left" vertical="top"/>
    </xf>
    <xf numFmtId="0" fontId="44" fillId="4" borderId="39" xfId="0" applyFont="1" applyFill="1" applyBorder="1" applyAlignment="1">
      <alignment horizontal="left" vertical="top" wrapText="1"/>
    </xf>
    <xf numFmtId="0" fontId="44" fillId="4" borderId="0" xfId="0" applyFont="1" applyFill="1" applyAlignment="1">
      <alignment horizontal="left" vertical="top" wrapText="1"/>
    </xf>
    <xf numFmtId="0" fontId="23" fillId="4" borderId="39" xfId="0" applyFont="1" applyFill="1" applyBorder="1" applyAlignment="1">
      <alignment horizontal="left" vertical="top" wrapText="1"/>
    </xf>
    <xf numFmtId="0" fontId="24" fillId="10" borderId="39" xfId="0" applyFont="1" applyFill="1" applyBorder="1" applyAlignment="1">
      <alignment horizontal="center"/>
    </xf>
    <xf numFmtId="0" fontId="24" fillId="10" borderId="16" xfId="0" applyFont="1" applyFill="1" applyBorder="1" applyAlignment="1">
      <alignment horizontal="center"/>
    </xf>
    <xf numFmtId="0" fontId="51" fillId="0" borderId="39" xfId="0" applyFont="1" applyBorder="1" applyAlignment="1">
      <alignment horizontal="left" vertical="top"/>
    </xf>
    <xf numFmtId="0" fontId="23" fillId="0" borderId="173" xfId="0" applyFont="1" applyBorder="1" applyAlignment="1">
      <alignment horizontal="left" vertical="top"/>
    </xf>
    <xf numFmtId="14" fontId="23" fillId="2" borderId="92" xfId="0" applyNumberFormat="1" applyFont="1" applyFill="1" applyBorder="1" applyAlignment="1" applyProtection="1">
      <alignment horizontal="left"/>
      <protection locked="0"/>
    </xf>
    <xf numFmtId="0" fontId="23" fillId="2" borderId="92" xfId="0" applyFont="1" applyFill="1" applyBorder="1" applyAlignment="1" applyProtection="1">
      <alignment horizontal="left"/>
      <protection locked="0"/>
    </xf>
    <xf numFmtId="0" fontId="50" fillId="4" borderId="39" xfId="0" applyFont="1" applyFill="1" applyBorder="1" applyAlignment="1">
      <alignment horizontal="center"/>
    </xf>
    <xf numFmtId="0" fontId="50" fillId="4" borderId="0" xfId="0" applyFont="1" applyFill="1" applyAlignment="1">
      <alignment horizontal="center"/>
    </xf>
    <xf numFmtId="0" fontId="50" fillId="4" borderId="52" xfId="0" applyFont="1" applyFill="1" applyBorder="1" applyAlignment="1">
      <alignment horizontal="center"/>
    </xf>
    <xf numFmtId="0" fontId="41" fillId="4" borderId="0" xfId="0" applyFont="1" applyFill="1" applyAlignment="1">
      <alignment horizontal="left" wrapText="1"/>
    </xf>
    <xf numFmtId="0" fontId="41" fillId="4" borderId="18" xfId="0" applyFont="1" applyFill="1" applyBorder="1" applyAlignment="1">
      <alignment horizontal="left" wrapText="1"/>
    </xf>
    <xf numFmtId="0" fontId="21" fillId="4" borderId="39" xfId="0" applyFont="1" applyFill="1" applyBorder="1" applyAlignment="1">
      <alignment horizontal="left"/>
    </xf>
    <xf numFmtId="0" fontId="21" fillId="4" borderId="0" xfId="0" applyFont="1" applyFill="1" applyAlignment="1">
      <alignment horizontal="left"/>
    </xf>
    <xf numFmtId="0" fontId="23" fillId="2" borderId="168" xfId="0" applyFont="1" applyFill="1" applyBorder="1" applyAlignment="1">
      <alignment horizontal="right"/>
    </xf>
    <xf numFmtId="0" fontId="23" fillId="2" borderId="169" xfId="0" applyFont="1" applyFill="1" applyBorder="1" applyAlignment="1">
      <alignment horizontal="right"/>
    </xf>
    <xf numFmtId="0" fontId="23" fillId="2" borderId="174" xfId="0" applyFont="1" applyFill="1" applyBorder="1" applyAlignment="1" applyProtection="1">
      <alignment horizontal="center" vertical="center"/>
      <protection locked="0"/>
    </xf>
    <xf numFmtId="0" fontId="23" fillId="2" borderId="175" xfId="0" applyFont="1" applyFill="1" applyBorder="1" applyAlignment="1" applyProtection="1">
      <alignment horizontal="center" vertical="center"/>
      <protection locked="0"/>
    </xf>
    <xf numFmtId="0" fontId="23" fillId="4" borderId="16" xfId="0" applyFont="1" applyFill="1" applyBorder="1" applyAlignment="1">
      <alignment horizontal="left" wrapText="1"/>
    </xf>
    <xf numFmtId="0" fontId="24" fillId="10" borderId="92" xfId="0" applyFont="1" applyFill="1" applyBorder="1" applyAlignment="1">
      <alignment horizontal="left"/>
    </xf>
    <xf numFmtId="0" fontId="28" fillId="9" borderId="93" xfId="0" applyFont="1" applyFill="1" applyBorder="1" applyAlignment="1">
      <alignment horizontal="center" vertical="center" wrapText="1"/>
    </xf>
    <xf numFmtId="0" fontId="28" fillId="9" borderId="164" xfId="0" applyFont="1" applyFill="1" applyBorder="1" applyAlignment="1">
      <alignment horizontal="center" vertical="center" wrapText="1"/>
    </xf>
    <xf numFmtId="0" fontId="39" fillId="9" borderId="163" xfId="0" applyFont="1" applyFill="1" applyBorder="1" applyAlignment="1">
      <alignment horizontal="center" vertical="center" wrapText="1"/>
    </xf>
    <xf numFmtId="0" fontId="21" fillId="2" borderId="162" xfId="3" applyNumberFormat="1" applyFont="1" applyFill="1" applyBorder="1" applyAlignment="1" applyProtection="1">
      <alignment horizontal="center" vertical="center"/>
      <protection locked="0"/>
    </xf>
    <xf numFmtId="0" fontId="21" fillId="2" borderId="101" xfId="3" applyNumberFormat="1" applyFont="1" applyFill="1" applyBorder="1" applyAlignment="1" applyProtection="1">
      <alignment horizontal="center" vertical="center"/>
      <protection locked="0"/>
    </xf>
    <xf numFmtId="0" fontId="28" fillId="9" borderId="92" xfId="0" applyFont="1" applyFill="1" applyBorder="1" applyAlignment="1">
      <alignment horizontal="center" vertical="center" wrapText="1"/>
    </xf>
    <xf numFmtId="0" fontId="28" fillId="9" borderId="162" xfId="0" applyFont="1" applyFill="1" applyBorder="1" applyAlignment="1">
      <alignment horizontal="center" vertical="center"/>
    </xf>
    <xf numFmtId="0" fontId="28" fillId="9" borderId="163" xfId="0" applyFont="1" applyFill="1" applyBorder="1" applyAlignment="1">
      <alignment horizontal="center" vertical="center"/>
    </xf>
    <xf numFmtId="0" fontId="28" fillId="9" borderId="92" xfId="0" applyFont="1" applyFill="1" applyBorder="1" applyAlignment="1">
      <alignment horizontal="center" vertical="center"/>
    </xf>
    <xf numFmtId="0" fontId="21" fillId="4" borderId="163" xfId="0" applyFont="1" applyFill="1" applyBorder="1" applyAlignment="1">
      <alignment horizontal="left" vertical="top"/>
    </xf>
    <xf numFmtId="0" fontId="33" fillId="0" borderId="30" xfId="2" applyFont="1" applyBorder="1" applyAlignment="1">
      <alignment horizontal="left" vertical="center" wrapText="1"/>
    </xf>
    <xf numFmtId="0" fontId="33" fillId="0" borderId="0" xfId="2" applyFont="1" applyAlignment="1">
      <alignment horizontal="left" vertical="center" wrapText="1"/>
    </xf>
    <xf numFmtId="0" fontId="52" fillId="0" borderId="0" xfId="0" applyFont="1" applyAlignment="1">
      <alignment horizontal="left" vertical="top" wrapText="1"/>
    </xf>
    <xf numFmtId="0" fontId="53" fillId="0" borderId="0" xfId="0" applyFont="1" applyAlignment="1">
      <alignment horizontal="left" vertical="top" wrapText="1"/>
    </xf>
    <xf numFmtId="164" fontId="21" fillId="2" borderId="179" xfId="0" applyNumberFormat="1" applyFont="1" applyFill="1" applyBorder="1" applyAlignment="1" applyProtection="1">
      <alignment horizontal="left" vertical="top"/>
      <protection locked="0"/>
    </xf>
    <xf numFmtId="164" fontId="21" fillId="2" borderId="180" xfId="0" applyNumberFormat="1" applyFont="1" applyFill="1" applyBorder="1" applyAlignment="1" applyProtection="1">
      <alignment horizontal="left" vertical="top"/>
      <protection locked="0"/>
    </xf>
    <xf numFmtId="164" fontId="21" fillId="2" borderId="96" xfId="0" applyNumberFormat="1" applyFont="1" applyFill="1" applyBorder="1" applyAlignment="1" applyProtection="1">
      <alignment horizontal="left" vertical="top"/>
      <protection locked="0"/>
    </xf>
    <xf numFmtId="164" fontId="21" fillId="2" borderId="37" xfId="0" applyNumberFormat="1" applyFont="1" applyFill="1" applyBorder="1" applyAlignment="1" applyProtection="1">
      <alignment horizontal="left" vertical="top"/>
      <protection locked="0"/>
    </xf>
    <xf numFmtId="164" fontId="21" fillId="2" borderId="181" xfId="0" applyNumberFormat="1" applyFont="1" applyFill="1" applyBorder="1" applyAlignment="1" applyProtection="1">
      <alignment horizontal="left" vertical="top"/>
      <protection locked="0"/>
    </xf>
    <xf numFmtId="164" fontId="21" fillId="4" borderId="15" xfId="0" applyNumberFormat="1" applyFont="1" applyFill="1" applyBorder="1" applyAlignment="1" applyProtection="1">
      <alignment horizontal="left" vertical="top"/>
      <protection locked="0"/>
    </xf>
    <xf numFmtId="164" fontId="21" fillId="4" borderId="182" xfId="0" applyNumberFormat="1" applyFont="1" applyFill="1" applyBorder="1" applyAlignment="1" applyProtection="1">
      <alignment horizontal="left" vertical="top"/>
      <protection locked="0"/>
    </xf>
    <xf numFmtId="164" fontId="21" fillId="2" borderId="15" xfId="0" applyNumberFormat="1" applyFont="1" applyFill="1" applyBorder="1" applyAlignment="1" applyProtection="1">
      <alignment horizontal="left" vertical="top"/>
      <protection locked="0"/>
    </xf>
    <xf numFmtId="164" fontId="21" fillId="2" borderId="182" xfId="0" applyNumberFormat="1" applyFont="1" applyFill="1" applyBorder="1" applyAlignment="1" applyProtection="1">
      <alignment horizontal="left" vertical="top"/>
      <protection locked="0"/>
    </xf>
    <xf numFmtId="0" fontId="26" fillId="2" borderId="93" xfId="0" applyFont="1" applyFill="1" applyBorder="1" applyAlignment="1">
      <alignment horizontal="center"/>
    </xf>
    <xf numFmtId="0" fontId="26" fillId="2" borderId="92" xfId="0" applyFont="1" applyFill="1" applyBorder="1" applyAlignment="1">
      <alignment horizontal="center"/>
    </xf>
  </cellXfs>
  <cellStyles count="4">
    <cellStyle name="Įprastas" xfId="0" builtinId="0"/>
    <cellStyle name="Normal 2" xfId="1" xr:uid="{00000000-0005-0000-0000-000000000000}"/>
    <cellStyle name="Normal 2 2" xfId="2" xr:uid="{00000000-0005-0000-0000-000001000000}"/>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1"/>
        <a:stretch>
          <a:fillRect/>
        </a:stretch>
      </xdr:blipFill>
      <xdr:spPr>
        <a:xfrm>
          <a:off x="1457280" y="419250"/>
          <a:ext cx="18000" cy="180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Z235"/>
  <sheetViews>
    <sheetView showGridLines="0" topLeftCell="A114" zoomScaleSheetLayoutView="85" zoomScalePageLayoutView="60" workbookViewId="0">
      <selection activeCell="C121" sqref="C121:E121"/>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600" t="s">
        <v>584</v>
      </c>
      <c r="E2" s="601"/>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602"/>
      <c r="E3" s="603"/>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602"/>
      <c r="E4" s="603"/>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45" t="s">
        <v>5</v>
      </c>
      <c r="C6" s="546"/>
      <c r="D6" s="546"/>
      <c r="E6" s="547"/>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48" t="s">
        <v>301</v>
      </c>
      <c r="D8" s="548"/>
      <c r="E8" s="549"/>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50" t="str">
        <f>IFERROR(VLOOKUP(C8,$R$1:$T$239,3,FALSE),"")</f>
        <v xml:space="preserve">Varėnos rajono savivaldybė </v>
      </c>
      <c r="D9" s="550"/>
      <c r="E9" s="551"/>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50">
        <f>IFERROR(VLOOKUP(C8,$R$2:$S$239,2,FALSE),"")</f>
        <v>184552774</v>
      </c>
      <c r="D10" s="550"/>
      <c r="E10" s="551"/>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606" t="str">
        <f>IFERROR(VLOOKUP(C8,$R$2:$V$239,5,FALSE),"")</f>
        <v>Kita</v>
      </c>
      <c r="D11" s="606"/>
      <c r="E11" s="607"/>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604"/>
      <c r="D12" s="604"/>
      <c r="E12" s="605"/>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60" t="s">
        <v>36</v>
      </c>
      <c r="D14" s="561"/>
      <c r="E14" s="56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3" t="s">
        <v>330</v>
      </c>
      <c r="D15" s="563"/>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52" t="s">
        <v>614</v>
      </c>
      <c r="D16" s="597"/>
      <c r="E16" s="150">
        <v>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52"/>
      <c r="D17" s="597"/>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608"/>
      <c r="D18" s="609"/>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608"/>
      <c r="D19" s="609"/>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608"/>
      <c r="D20" s="609"/>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54" t="s">
        <v>68</v>
      </c>
      <c r="D21" s="555"/>
      <c r="E21" s="151">
        <f>100%-SUM(E16:E20)</f>
        <v>0</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83">
        <v>1</v>
      </c>
      <c r="D23" s="583"/>
      <c r="E23" s="58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98" t="s">
        <v>614</v>
      </c>
      <c r="D24" s="598"/>
      <c r="E24" s="599"/>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88" t="s">
        <v>201</v>
      </c>
      <c r="D26" s="588"/>
      <c r="E26" s="589"/>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90"/>
      <c r="D27" s="590"/>
      <c r="E27" s="591"/>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68" t="s">
        <v>79</v>
      </c>
      <c r="D29" s="568"/>
      <c r="E29" s="569"/>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86" t="s">
        <v>80</v>
      </c>
      <c r="D30" s="586"/>
      <c r="E30" s="587"/>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81" t="s">
        <v>82</v>
      </c>
      <c r="D31" s="581"/>
      <c r="E31" s="582"/>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6" t="s">
        <v>84</v>
      </c>
      <c r="D32" s="566"/>
      <c r="E32" s="567"/>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156.43299999999999</v>
      </c>
      <c r="D34" s="33"/>
      <c r="E34" s="161">
        <v>154.786</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84.484999999999999</v>
      </c>
      <c r="D35" s="33"/>
      <c r="E35" s="162">
        <v>92.391000000000005</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71.947999999999993</v>
      </c>
      <c r="D36" s="33"/>
      <c r="E36" s="164">
        <f>+E34-E35</f>
        <v>62.394999999999996</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68.677999999999997</v>
      </c>
      <c r="D38" s="47"/>
      <c r="E38" s="165">
        <v>62.036000000000001</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3.269999999999996</v>
      </c>
      <c r="D39" s="33"/>
      <c r="E39" s="453">
        <f>+E36-E37-E38</f>
        <v>0.35899999999999466</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c r="D41" s="48"/>
      <c r="E41" s="166"/>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0</v>
      </c>
      <c r="D42" s="33"/>
      <c r="E42" s="167">
        <f>E43-E44</f>
        <v>0</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c r="D43" s="47"/>
      <c r="E43" s="169"/>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c r="D44" s="47"/>
      <c r="E44" s="348"/>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c r="D45" s="47"/>
      <c r="E45" s="349"/>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3.269999999999996</v>
      </c>
      <c r="D46" s="47"/>
      <c r="E46" s="177">
        <f>+E39+E41+E42+E40</f>
        <v>0.35899999999999466</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v>0.16600000000000001</v>
      </c>
      <c r="D47" s="48"/>
      <c r="E47" s="171">
        <v>2.1999999999999999E-2</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3.1039999999999961</v>
      </c>
      <c r="D48" s="33"/>
      <c r="E48" s="164">
        <f>E46-E47</f>
        <v>0.33699999999999464</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68" t="s">
        <v>79</v>
      </c>
      <c r="D50" s="568"/>
      <c r="E50" s="569"/>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c r="D52" s="37"/>
      <c r="E52" s="169"/>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23.962</v>
      </c>
      <c r="D53" s="47"/>
      <c r="E53" s="175">
        <v>22.773</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v>7.0000000000000001E-3</v>
      </c>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23.962</v>
      </c>
      <c r="D56" s="33"/>
      <c r="E56" s="351">
        <f>SUM(E52:E55)</f>
        <v>22.78</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63.253</v>
      </c>
      <c r="D58" s="47"/>
      <c r="E58" s="169">
        <v>71.352999999999994</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7.2130000000000001</v>
      </c>
      <c r="D59" s="47"/>
      <c r="E59" s="175">
        <v>2.0699999999999998</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v>7.2130000000000001</v>
      </c>
      <c r="D60" s="47"/>
      <c r="E60" s="175">
        <v>2.0699999999999998</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17.277999999999999</v>
      </c>
      <c r="D65" s="47"/>
      <c r="E65" s="170">
        <v>31.965</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87.744</v>
      </c>
      <c r="D66" s="33"/>
      <c r="E66" s="177">
        <f>SUM(E58:E59,E61,E65)</f>
        <v>105.38799999999999</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c r="D68" s="48"/>
      <c r="E68" s="182"/>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111.706</v>
      </c>
      <c r="D72" s="33"/>
      <c r="E72" s="177">
        <f>SUM(E56,E66,E68,E70)</f>
        <v>128.16800000000001</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46.161999999999999</v>
      </c>
      <c r="D74" s="47"/>
      <c r="E74" s="175">
        <v>46.161999999999999</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c r="D75" s="47"/>
      <c r="E75" s="175"/>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3.2759999999999998</v>
      </c>
      <c r="D80" s="47"/>
      <c r="E80" s="175">
        <v>3.2759999999999998</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3.2759999999999998</v>
      </c>
      <c r="D81" s="47"/>
      <c r="E81" s="175">
        <v>3.2759999999999998</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42.317999999999998</v>
      </c>
      <c r="D82" s="47"/>
      <c r="E82" s="175">
        <v>42.655000000000001</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91.756</v>
      </c>
      <c r="D83" s="33"/>
      <c r="E83" s="177">
        <f>SUM(E74,E76:E80,E82:E82)</f>
        <v>92.093000000000004</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c r="D85" s="57"/>
      <c r="E85" s="187"/>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c r="D89" s="47"/>
      <c r="E89" s="175"/>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c r="D91" s="47"/>
      <c r="E91" s="175"/>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19.95</v>
      </c>
      <c r="D92" s="47"/>
      <c r="E92" s="175">
        <v>36.067999999999998</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c r="D93" s="47"/>
      <c r="E93" s="175"/>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c r="D94" s="47"/>
      <c r="E94" s="175"/>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19.95</v>
      </c>
      <c r="D96" s="33"/>
      <c r="E96" s="177">
        <f>SUM(E89,E92)</f>
        <v>36.067999999999998</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111.706</v>
      </c>
      <c r="D102" s="33"/>
      <c r="E102" s="177">
        <f>SUM(E83,E85,E87,E96,E98,E100)</f>
        <v>128.161</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68" t="s">
        <v>79</v>
      </c>
      <c r="D108" s="568"/>
      <c r="E108" s="569"/>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1.3440000000000001</v>
      </c>
      <c r="D110" s="48"/>
      <c r="E110" s="360">
        <v>1.19</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0</v>
      </c>
      <c r="D111" s="33"/>
      <c r="E111" s="361">
        <v>0</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v>3.1040000000000001</v>
      </c>
      <c r="D112" s="33"/>
      <c r="E112" s="362">
        <v>0.33700000000000002</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v>0</v>
      </c>
      <c r="D113" s="47"/>
      <c r="E113" s="362">
        <v>0</v>
      </c>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3</v>
      </c>
      <c r="D116" s="132"/>
      <c r="E116" s="364">
        <v>3</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1</v>
      </c>
      <c r="D117" s="47"/>
      <c r="E117" s="362">
        <v>1</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3</v>
      </c>
      <c r="D118" s="33"/>
      <c r="E118" s="362">
        <v>3</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v>40</v>
      </c>
      <c r="D119" s="357"/>
      <c r="E119" s="365">
        <v>41</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72"/>
      <c r="D121" s="572"/>
      <c r="E121" s="593"/>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94">
        <v>46141</v>
      </c>
      <c r="D126" s="594"/>
      <c r="E126" s="595"/>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77" t="s">
        <v>615</v>
      </c>
      <c r="D127" s="577"/>
      <c r="E127" s="59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79"/>
      <c r="D128" s="579"/>
      <c r="E128" s="585"/>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64"/>
      <c r="D129" s="564"/>
      <c r="E129" s="592"/>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sheet="1" selectLockedCells="1"/>
  <autoFilter ref="R1:V1" xr:uid="{00000000-0009-0000-0000-000000000000}">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0"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00000000-0002-0000-0000-000000000000}"/>
    <dataValidation type="whole" allowBlank="1" showErrorMessage="1" prompt="Nurodykite identifikacinį numerį (juridinio asmens kodą)" sqref="C10:E10" xr:uid="{00000000-0002-0000-0000-000001000000}">
      <formula1>0</formula1>
      <formula2>9999999999999990000</formula2>
    </dataValidation>
    <dataValidation type="list" allowBlank="1" showInputMessage="1" showErrorMessage="1" prompt="Prašome pasirinkti atsakymą" sqref="C26:E26" xr:uid="{00000000-0002-0000-0000-000002000000}">
      <formula1>"Taip, Ne"</formula1>
    </dataValidation>
    <dataValidation allowBlank="1" showInputMessage="1" showErrorMessage="1" prompt="Jei balansas susibalansuoja, matysite žodį „Balansas“; jei nesibalansuoja - matysite disbalanso dydį (skirtumą)" sqref="B104:E104" xr:uid="{00000000-0002-0000-0000-000003000000}"/>
    <dataValidation allowBlank="1" showInputMessage="1" showErrorMessage="1" prompt="Pildoma, jei įmonės balanse šie įsipareigojimai pateikiami atskirai nuo ilgalaikių ir trumpalaikių įsipareigojimų." sqref="B100:E100" xr:uid="{00000000-0002-0000-0000-000004000000}"/>
    <dataValidation allowBlank="1" showInputMessage="1" showErrorMessage="1" prompt="Pildoma tik akcinių bendrovių / uždarųjų akcinių bendrovių." sqref="B75:E75" xr:uid="{00000000-0002-0000-0000-000005000000}"/>
    <dataValidation allowBlank="1" showInputMessage="1" showErrorMessage="1" prompt="Pildoma savivaldybės įmonių, turinčių atitinkamo turto." sqref="B76:E76" xr:uid="{00000000-0002-0000-0000-000006000000}"/>
    <dataValidation allowBlank="1" showInputMessage="1" showErrorMessage="1" prompt="Pildoma, jei įmonės balanse šis turtas pateikiamas atskirai nuo ilgalaikio ir trumpalaikio turto." sqref="B70:E70" xr:uid="{00000000-0002-0000-0000-000007000000}"/>
    <dataValidation allowBlank="1" showInputMessage="1" showErrorMessage="1" prompt="Į šią sumą turi būti įtraukta ilgalaikės skolos kredito įstaigoms, skoliniai įsipareigojimai ir nuomos įsipareigojimai." sqref="B91:E91" xr:uid="{00000000-0002-0000-0000-000008000000}"/>
    <dataValidation allowBlank="1" showInputMessage="1" showErrorMessage="1" prompt="Į šią sumą turi būti įtraukta skolų kredito įstaigoms, skolinių įsipareigojimų ir nuomos įsipareigojimų einamųjų metų dalis." sqref="B94:E94" xr:uid="{00000000-0002-0000-0000-000009000000}"/>
    <dataValidation allowBlank="1" showInputMessage="1" showErrorMessage="1" prompt="Nurodykite visų kontroliuojamų įmonių pavadinimus." sqref="C27:E27" xr:uid="{00000000-0002-0000-0000-00000A000000}"/>
    <dataValidation allowBlank="1" showInputMessage="1" showErrorMessage="1" prompt="Jei įmonės teisinė forma yra AB arba UAB, nurodykite penkis didžiausius bendrovės akcininkus; jei įmonės teisinė forma yra SĮ, šios dalies pildyti nereikia." sqref="B15" xr:uid="{00000000-0002-0000-0000-00000B000000}"/>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00000000-0002-0000-0000-00000C000000}"/>
    <dataValidation allowBlank="1" showInputMessage="1" showErrorMessage="1" prompt="Jeigu bendrovės akcijas valdo daugiau nei viena savivaldybė, nurodykite tą savivaldybę, kuriai priklauso didžiausia dalis akcijų." sqref="C24:E24" xr:uid="{00000000-0002-0000-0000-00000D000000}"/>
    <dataValidation allowBlank="1" showInputMessage="1" showErrorMessage="1" prompt="Įrašykite akcininko pavadinimą arba bendrai fizinių asmenų valdomą dalį." sqref="C16:D20" xr:uid="{00000000-0002-0000-0000-00000E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00000000-0002-0000-0000-00000F000000}"/>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00000000-0002-0000-0000-000010000000}"/>
    <dataValidation allowBlank="1" showInputMessage="1" showErrorMessage="1" prompt="Ataskaitiniu laikotarpiu atliktos ar apskaitytos investicijos į ilgalaikį turtą, t. y. įsigytas turtas, atitinkamu einamuoju periodu ilgalaikiam investiciniam projektui skirta suma" sqref="B111:E111" xr:uid="{00000000-0002-0000-0000-000011000000}"/>
    <dataValidation allowBlank="1" showInputMessage="1" showErrorMessage="1" prompt="Bendras darbuotojų (darbo sutarčių) skaičius; įskaičiuojami visi darbuotojai, įskaitant ir vadovus." sqref="B116:E116" xr:uid="{00000000-0002-0000-0000-000012000000}"/>
    <dataValidation allowBlank="1" showInputMessage="1" showErrorMessage="1" prompt="Šie duomenys reikalingi tuo atveju, jeigu apibendrintą ataskaitą rengiantys asmenys norėtų pasitikslinti / sužinoti daugiau informacijos apie įmonės veiklos rezultatus." sqref="B128:E128" xr:uid="{00000000-0002-0000-0000-000013000000}"/>
    <dataValidation allowBlank="1" showInputMessage="1" showErrorMessage="1" prompt="Data, kai atsakingas asmuo patvirtina duomenų tikrumą._x000a__x000a_Data pateikiama formatu:_x000a_2019-12-31" sqref="B126:E126" xr:uid="{00000000-0002-0000-0000-000014000000}"/>
    <dataValidation type="list" allowBlank="1" showErrorMessage="1" prompt="Nurodykite pilną įmonės pavadinimą, pvz. Akcinė bendrovė „Pavyzdys“ ar Valstybės įmonė „Pavyzdys“" sqref="C8:E8" xr:uid="{00000000-0002-0000-0000-000015000000}">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610"/>
      <c r="E2" s="610"/>
      <c r="F2" s="116"/>
      <c r="G2" s="116"/>
    </row>
    <row r="3" spans="1:7" ht="29.25" customHeight="1" x14ac:dyDescent="0.2">
      <c r="A3" s="116"/>
      <c r="B3" s="63"/>
      <c r="C3" s="63"/>
      <c r="D3" s="611" t="s">
        <v>325</v>
      </c>
      <c r="E3" s="611"/>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46" t="s">
        <v>327</v>
      </c>
      <c r="C6" s="546"/>
      <c r="D6" s="546"/>
      <c r="E6" s="546"/>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19" t="str">
        <f>'Finansiniai duomenys'!C8</f>
        <v>UAB „Varėnos knyga“</v>
      </c>
      <c r="D9" s="619"/>
      <c r="E9" s="619"/>
      <c r="F9" s="116"/>
      <c r="G9" s="116"/>
    </row>
    <row r="10" spans="1:7" x14ac:dyDescent="0.2">
      <c r="A10" s="116"/>
      <c r="B10" s="84" t="s">
        <v>9</v>
      </c>
      <c r="C10" s="550" t="str">
        <f>'Finansiniai duomenys'!C9</f>
        <v xml:space="preserve">Varėnos rajono savivaldybė </v>
      </c>
      <c r="D10" s="550"/>
      <c r="E10" s="550"/>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50" t="e">
        <f>'Finansiniai duomenys'!#REF!</f>
        <v>#REF!</v>
      </c>
      <c r="D14" s="550"/>
      <c r="E14" s="550"/>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50">
        <f>'Finansiniai duomenys'!C10</f>
        <v>184552774</v>
      </c>
      <c r="D27" s="550"/>
      <c r="E27" s="550"/>
      <c r="F27" s="116"/>
      <c r="G27" s="116"/>
    </row>
    <row r="28" spans="1:9" x14ac:dyDescent="0.2">
      <c r="A28" s="116"/>
      <c r="B28" s="34" t="s">
        <v>16</v>
      </c>
      <c r="C28" s="550" t="e">
        <f>'Finansiniai duomenys'!#REF!</f>
        <v>#REF!</v>
      </c>
      <c r="D28" s="550"/>
      <c r="E28" s="550"/>
      <c r="F28" s="116"/>
      <c r="G28" s="116"/>
    </row>
    <row r="29" spans="1:9" x14ac:dyDescent="0.2">
      <c r="A29" s="116"/>
      <c r="B29" s="34" t="s">
        <v>20</v>
      </c>
      <c r="C29" s="550" t="e">
        <f>'Finansiniai duomenys'!#REF!</f>
        <v>#REF!</v>
      </c>
      <c r="D29" s="550"/>
      <c r="E29" s="550"/>
      <c r="F29" s="116"/>
      <c r="G29" s="116"/>
      <c r="H29" s="33" t="s">
        <v>26</v>
      </c>
      <c r="I29" s="33"/>
    </row>
    <row r="30" spans="1:9" x14ac:dyDescent="0.2">
      <c r="A30" s="116"/>
      <c r="B30" s="34"/>
      <c r="C30" s="550" t="e">
        <f>'Finansiniai duomenys'!#REF!</f>
        <v>#REF!</v>
      </c>
      <c r="D30" s="550"/>
      <c r="E30" s="550"/>
      <c r="F30" s="116"/>
      <c r="G30" s="116"/>
      <c r="H30" s="33" t="s">
        <v>30</v>
      </c>
      <c r="I30" s="33"/>
    </row>
    <row r="31" spans="1:9" x14ac:dyDescent="0.2">
      <c r="A31" s="116"/>
      <c r="B31" s="34" t="s">
        <v>25</v>
      </c>
      <c r="C31" s="550" t="e">
        <f>'Finansiniai duomenys'!#REF!</f>
        <v>#REF!</v>
      </c>
      <c r="D31" s="550"/>
      <c r="E31" s="550"/>
      <c r="F31" s="116"/>
      <c r="G31" s="116"/>
      <c r="H31" s="33" t="s">
        <v>33</v>
      </c>
      <c r="I31" s="33"/>
    </row>
    <row r="32" spans="1:9" x14ac:dyDescent="0.2">
      <c r="A32" s="116"/>
      <c r="B32" s="34" t="s">
        <v>29</v>
      </c>
      <c r="C32" s="618" t="e">
        <f>'Finansiniai duomenys'!#REF!</f>
        <v>#REF!</v>
      </c>
      <c r="D32" s="618"/>
      <c r="E32" s="618"/>
      <c r="F32" s="116"/>
      <c r="G32" s="116"/>
      <c r="H32" s="33" t="s">
        <v>329</v>
      </c>
      <c r="I32" s="33"/>
    </row>
    <row r="33" spans="1:9" x14ac:dyDescent="0.2">
      <c r="A33" s="116"/>
      <c r="B33" s="34"/>
      <c r="C33" s="34"/>
      <c r="D33" s="34"/>
      <c r="E33" s="34"/>
      <c r="F33" s="116"/>
      <c r="G33" s="116"/>
      <c r="H33" s="33" t="s">
        <v>42</v>
      </c>
      <c r="I33" s="33"/>
    </row>
    <row r="34" spans="1:9" x14ac:dyDescent="0.2">
      <c r="A34" s="116"/>
      <c r="B34" s="34"/>
      <c r="C34" s="560" t="s">
        <v>36</v>
      </c>
      <c r="D34" s="561"/>
      <c r="E34" s="561"/>
      <c r="F34" s="116"/>
      <c r="G34" s="116"/>
      <c r="H34" s="33" t="s">
        <v>46</v>
      </c>
      <c r="I34" s="33"/>
    </row>
    <row r="35" spans="1:9" x14ac:dyDescent="0.2">
      <c r="A35" s="116"/>
      <c r="B35" s="34" t="s">
        <v>40</v>
      </c>
      <c r="C35" s="563" t="s">
        <v>330</v>
      </c>
      <c r="D35" s="563"/>
      <c r="E35" s="67" t="s">
        <v>41</v>
      </c>
      <c r="F35" s="116"/>
      <c r="G35" s="116"/>
      <c r="H35" s="33" t="s">
        <v>50</v>
      </c>
      <c r="I35" s="33"/>
    </row>
    <row r="36" spans="1:9" x14ac:dyDescent="0.2">
      <c r="A36" s="116"/>
      <c r="B36" s="85" t="s">
        <v>45</v>
      </c>
      <c r="C36" s="612" t="str">
        <f>'Finansiniai duomenys'!C16</f>
        <v>Varėnos rajono savivaldybė</v>
      </c>
      <c r="D36" s="613"/>
      <c r="E36" s="117">
        <f>'Finansiniai duomenys'!E16</f>
        <v>1</v>
      </c>
      <c r="F36" s="116"/>
      <c r="G36" s="116"/>
      <c r="H36" s="33" t="s">
        <v>54</v>
      </c>
      <c r="I36" s="33"/>
    </row>
    <row r="37" spans="1:9" x14ac:dyDescent="0.2">
      <c r="A37" s="116"/>
      <c r="B37" s="85" t="s">
        <v>49</v>
      </c>
      <c r="C37" s="612">
        <f>'Finansiniai duomenys'!C17</f>
        <v>0</v>
      </c>
      <c r="D37" s="613"/>
      <c r="E37" s="117">
        <f>'Finansiniai duomenys'!E17</f>
        <v>0</v>
      </c>
      <c r="F37" s="116"/>
      <c r="G37" s="116"/>
      <c r="H37" s="33" t="s">
        <v>57</v>
      </c>
      <c r="I37" s="33"/>
    </row>
    <row r="38" spans="1:9" x14ac:dyDescent="0.2">
      <c r="A38" s="116"/>
      <c r="B38" s="85" t="s">
        <v>53</v>
      </c>
      <c r="C38" s="612" t="e">
        <f>'Finansiniai duomenys'!#REF!</f>
        <v>#REF!</v>
      </c>
      <c r="D38" s="613"/>
      <c r="E38" s="117" t="e">
        <f>'Finansiniai duomenys'!#REF!</f>
        <v>#REF!</v>
      </c>
      <c r="F38" s="116"/>
      <c r="G38" s="116"/>
      <c r="H38" s="29" t="s">
        <v>60</v>
      </c>
      <c r="I38" s="33"/>
    </row>
    <row r="39" spans="1:9" x14ac:dyDescent="0.2">
      <c r="A39" s="116"/>
      <c r="B39" s="85" t="s">
        <v>56</v>
      </c>
      <c r="C39" s="612" t="e">
        <f>'Finansiniai duomenys'!#REF!</f>
        <v>#REF!</v>
      </c>
      <c r="D39" s="613"/>
      <c r="E39" s="117" t="e">
        <f>'Finansiniai duomenys'!#REF!</f>
        <v>#REF!</v>
      </c>
      <c r="F39" s="116"/>
      <c r="G39" s="116"/>
      <c r="H39" s="29" t="s">
        <v>62</v>
      </c>
    </row>
    <row r="40" spans="1:9" x14ac:dyDescent="0.2">
      <c r="A40" s="116"/>
      <c r="B40" s="85" t="s">
        <v>59</v>
      </c>
      <c r="C40" s="612" t="e">
        <f>'Finansiniai duomenys'!#REF!</f>
        <v>#REF!</v>
      </c>
      <c r="D40" s="613"/>
      <c r="E40" s="117" t="e">
        <f>'Finansiniai duomenys'!#REF!</f>
        <v>#REF!</v>
      </c>
      <c r="F40" s="116"/>
      <c r="G40" s="116"/>
    </row>
    <row r="41" spans="1:9" x14ac:dyDescent="0.2">
      <c r="A41" s="116"/>
      <c r="B41" s="85" t="s">
        <v>67</v>
      </c>
      <c r="C41" s="554" t="s">
        <v>68</v>
      </c>
      <c r="D41" s="555"/>
      <c r="E41" s="68" t="e">
        <f>100%-SUM(E36:E40)</f>
        <v>#REF!</v>
      </c>
      <c r="F41" s="116"/>
      <c r="G41" s="116"/>
    </row>
    <row r="42" spans="1:9" x14ac:dyDescent="0.2">
      <c r="A42" s="116"/>
      <c r="B42" s="85"/>
      <c r="C42" s="69"/>
      <c r="D42" s="69"/>
      <c r="E42" s="69"/>
      <c r="F42" s="116"/>
      <c r="G42" s="116"/>
    </row>
    <row r="43" spans="1:9" x14ac:dyDescent="0.2">
      <c r="A43" s="116"/>
      <c r="B43" s="69" t="s">
        <v>70</v>
      </c>
      <c r="C43" s="614">
        <f>'Finansiniai duomenys'!C23</f>
        <v>1</v>
      </c>
      <c r="D43" s="614"/>
      <c r="E43" s="614"/>
      <c r="F43" s="116"/>
      <c r="G43" s="116"/>
    </row>
    <row r="44" spans="1:9" ht="24" x14ac:dyDescent="0.2">
      <c r="A44" s="116"/>
      <c r="B44" s="86" t="s">
        <v>331</v>
      </c>
      <c r="C44" s="615" t="str">
        <f>'Finansiniai duomenys'!C24</f>
        <v>Varėnos rajono savivaldybė</v>
      </c>
      <c r="D44" s="615"/>
      <c r="E44" s="615"/>
      <c r="F44" s="116"/>
      <c r="G44" s="116"/>
    </row>
    <row r="45" spans="1:9" x14ac:dyDescent="0.2">
      <c r="A45" s="116"/>
      <c r="B45" s="34"/>
      <c r="C45" s="69"/>
      <c r="D45" s="69"/>
      <c r="E45" s="69"/>
      <c r="F45" s="116"/>
      <c r="G45" s="116"/>
    </row>
    <row r="46" spans="1:9" ht="24" x14ac:dyDescent="0.2">
      <c r="A46" s="116"/>
      <c r="B46" s="87" t="s">
        <v>74</v>
      </c>
      <c r="C46" s="616" t="e">
        <f>'Finansiniai duomenys'!#REF!</f>
        <v>#REF!</v>
      </c>
      <c r="D46" s="616"/>
      <c r="E46" s="616"/>
      <c r="F46" s="116"/>
      <c r="G46" s="116"/>
    </row>
    <row r="47" spans="1:9" ht="41.25" customHeight="1" x14ac:dyDescent="0.2">
      <c r="A47" s="116"/>
      <c r="B47" s="87" t="s">
        <v>76</v>
      </c>
      <c r="C47" s="617" t="e">
        <f>'Finansiniai duomenys'!#REF!</f>
        <v>#REF!</v>
      </c>
      <c r="D47" s="617"/>
      <c r="E47" s="617"/>
      <c r="F47" s="116"/>
      <c r="G47" s="116"/>
    </row>
    <row r="48" spans="1:9" x14ac:dyDescent="0.2">
      <c r="A48" s="116"/>
      <c r="B48" s="34"/>
      <c r="C48" s="69"/>
      <c r="D48" s="69"/>
      <c r="E48" s="69"/>
      <c r="F48" s="116"/>
      <c r="G48" s="116"/>
    </row>
    <row r="49" spans="1:12" ht="24.6" customHeight="1" x14ac:dyDescent="0.2">
      <c r="A49" s="116"/>
      <c r="B49" s="34"/>
      <c r="C49" s="568" t="s">
        <v>79</v>
      </c>
      <c r="D49" s="568"/>
      <c r="E49" s="568"/>
      <c r="F49" s="116"/>
      <c r="G49" s="116"/>
      <c r="H49" s="35"/>
    </row>
    <row r="50" spans="1:12" s="35" customFormat="1" ht="12" customHeight="1" x14ac:dyDescent="0.2">
      <c r="A50" s="122"/>
      <c r="B50" s="133"/>
      <c r="C50" s="586"/>
      <c r="D50" s="586"/>
      <c r="E50" s="586"/>
      <c r="F50" s="122"/>
      <c r="G50" s="122"/>
      <c r="H50" s="29"/>
      <c r="K50" s="29"/>
      <c r="L50" s="29"/>
    </row>
    <row r="51" spans="1:12" ht="12" customHeight="1" x14ac:dyDescent="0.2">
      <c r="A51" s="116"/>
      <c r="B51" s="33"/>
      <c r="C51" s="581" t="s">
        <v>82</v>
      </c>
      <c r="D51" s="581"/>
      <c r="E51" s="581"/>
      <c r="F51" s="116"/>
      <c r="G51" s="116"/>
    </row>
    <row r="52" spans="1:12" x14ac:dyDescent="0.2">
      <c r="A52" s="116"/>
      <c r="B52" s="33"/>
      <c r="C52" s="566" t="s">
        <v>84</v>
      </c>
      <c r="D52" s="566"/>
      <c r="E52" s="566"/>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72"/>
      <c r="D139" s="572"/>
      <c r="E139" s="572"/>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94"/>
      <c r="D144" s="594"/>
      <c r="E144" s="594"/>
      <c r="F144" s="116"/>
      <c r="G144" s="116"/>
    </row>
    <row r="145" spans="1:7" x14ac:dyDescent="0.2">
      <c r="A145" s="116"/>
      <c r="B145" s="33" t="s">
        <v>227</v>
      </c>
      <c r="C145" s="577"/>
      <c r="D145" s="577"/>
      <c r="E145" s="577"/>
      <c r="F145" s="116"/>
      <c r="G145" s="116"/>
    </row>
    <row r="146" spans="1:7" ht="24" x14ac:dyDescent="0.2">
      <c r="A146" s="116"/>
      <c r="B146" s="114" t="s">
        <v>229</v>
      </c>
      <c r="C146" s="579"/>
      <c r="D146" s="579"/>
      <c r="E146" s="579"/>
      <c r="F146" s="116"/>
      <c r="G146" s="116"/>
    </row>
    <row r="147" spans="1:7" ht="30" customHeight="1" x14ac:dyDescent="0.2">
      <c r="A147" s="116"/>
      <c r="B147" s="115" t="s">
        <v>347</v>
      </c>
      <c r="C147" s="564"/>
      <c r="D147" s="564"/>
      <c r="E147" s="564"/>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00000000-0002-0000-0100-000000000000}"/>
    <dataValidation allowBlank="1" showErrorMessage="1" prompt="Nurodykite pilną įmonės pavadinimą, pvz. Akcinė bendrovė „Pavyzdys“ ar Valstybės įmonė „Pavyzdys“" sqref="C9:E9" xr:uid="{00000000-0002-0000-0100-000001000000}"/>
    <dataValidation type="whole" allowBlank="1" showErrorMessage="1" prompt="Nurodykite identifikacinį numerį (juridinio asmens kodą)" sqref="D27:E27 C27:C28" xr:uid="{00000000-0002-0000-0100-000002000000}">
      <formula1>0</formula1>
      <formula2>9999999999999990000</formula2>
    </dataValidation>
    <dataValidation allowBlank="1" showErrorMessage="1" prompt="Nurodykite įmonės teisinę formą (AB, UAB, VĮ), pasirinkdami iš sąrašo" sqref="C10:E10" xr:uid="{00000000-0002-0000-0100-000003000000}"/>
    <dataValidation allowBlank="1" showErrorMessage="1" prompt="Nurodykite įmonės teisinį statusą. Jei neatitinka nei vieno iš pateiktų sąraše, pasirinkite „-“" sqref="C14:E14" xr:uid="{00000000-0002-0000-0100-000004000000}"/>
    <dataValidation allowBlank="1" showErrorMessage="1" sqref="B51:B52" xr:uid="{00000000-0002-0000-0100-000005000000}"/>
    <dataValidation allowBlank="1" showErrorMessage="1" prompt="Nurodykite įmonės direktoriaus (generalinio direktoriaus) vardą ir pavardę. VĮ miškų urėdijų prašome nurodyti miškų urėdo vardą ir pavardę. Pareigų nurodyti nereikia." sqref="C31:E31" xr:uid="{00000000-0002-0000-0100-000006000000}"/>
    <dataValidation allowBlank="1" showErrorMessage="1" prompt="Nurodykite įmonės vyr. finansininko (vyr. buhalterio) vardą ir pavardę. Pareigų nurodyti nereikia." sqref="C32:E32" xr:uid="{00000000-0002-0000-0100-000007000000}"/>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59999389629810485"/>
    <pageSetUpPr fitToPage="1"/>
  </sheetPr>
  <dimension ref="A1:O131"/>
  <sheetViews>
    <sheetView showGridLines="0" workbookViewId="0">
      <selection activeCell="H17" sqref="H17"/>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42" t="s">
        <v>401</v>
      </c>
      <c r="C2" s="643"/>
      <c r="D2" s="643"/>
      <c r="E2" s="643"/>
      <c r="F2" s="643"/>
      <c r="G2" s="632" t="s">
        <v>348</v>
      </c>
      <c r="H2" s="632"/>
      <c r="I2" s="633"/>
    </row>
    <row r="3" spans="2:12" ht="70.5" customHeight="1" x14ac:dyDescent="0.25">
      <c r="B3" s="640" t="s">
        <v>576</v>
      </c>
      <c r="C3" s="641"/>
      <c r="D3" s="641"/>
      <c r="E3" s="641"/>
      <c r="F3" s="641"/>
      <c r="G3" s="368" t="s">
        <v>470</v>
      </c>
      <c r="H3" s="307"/>
      <c r="I3" s="299"/>
    </row>
    <row r="4" spans="2:12" s="12" customFormat="1" x14ac:dyDescent="0.25">
      <c r="B4" s="409" t="s">
        <v>7</v>
      </c>
      <c r="C4" s="636" t="str">
        <f>IF(ISBLANK('Finansiniai duomenys'!C8)," ",'Finansiniai duomenys'!C8)</f>
        <v>UAB „Varėnos knyga“</v>
      </c>
      <c r="D4" s="636"/>
      <c r="E4" s="636"/>
      <c r="F4" s="636"/>
      <c r="G4" s="636"/>
      <c r="H4" s="636"/>
      <c r="I4" s="635"/>
      <c r="K4"/>
    </row>
    <row r="5" spans="2:12" s="12" customFormat="1" x14ac:dyDescent="0.25">
      <c r="B5" s="409" t="s">
        <v>543</v>
      </c>
      <c r="C5" s="634" t="str">
        <f>IFERROR(VLOOKUP(C4,'Finansiniai duomenys'!R2:T232,3,FALSE),"")</f>
        <v xml:space="preserve">Varėnos rajono savivaldybė </v>
      </c>
      <c r="D5" s="634"/>
      <c r="E5" s="634"/>
      <c r="F5" s="634"/>
      <c r="G5" s="634"/>
      <c r="H5" s="634"/>
      <c r="I5" s="635"/>
      <c r="K5"/>
    </row>
    <row r="6" spans="2:12" s="12" customFormat="1" x14ac:dyDescent="0.25">
      <c r="B6" s="409" t="s">
        <v>13</v>
      </c>
      <c r="C6" s="634">
        <f>IFERROR(VLOOKUP(C4,'Finansiniai duomenys'!R2:T232,2,FALSE),"")</f>
        <v>184552774</v>
      </c>
      <c r="D6" s="634"/>
      <c r="E6" s="634"/>
      <c r="F6" s="634"/>
      <c r="G6" s="634"/>
      <c r="H6" s="634"/>
      <c r="I6" s="635"/>
      <c r="K6"/>
    </row>
    <row r="7" spans="2:12" x14ac:dyDescent="0.25">
      <c r="B7" s="409" t="s">
        <v>20</v>
      </c>
      <c r="C7" s="634" t="str">
        <f>IFERROR(VLOOKUP(C4,'Finansiniai duomenys'!R2:V232,5,FALSE),"")</f>
        <v>Kita</v>
      </c>
      <c r="D7" s="634"/>
      <c r="E7" s="634"/>
      <c r="F7" s="634"/>
      <c r="G7" s="634"/>
      <c r="H7" s="634"/>
      <c r="I7" s="635"/>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156.43299999999999</v>
      </c>
      <c r="G13" s="82"/>
      <c r="H13" s="522">
        <f>'Finansiniai duomenys'!E34</f>
        <v>154.786</v>
      </c>
      <c r="I13" s="299"/>
    </row>
    <row r="14" spans="2:12" x14ac:dyDescent="0.25">
      <c r="B14" s="480"/>
      <c r="C14" s="478" t="s">
        <v>530</v>
      </c>
      <c r="D14" s="524" t="s">
        <v>616</v>
      </c>
      <c r="E14" s="82"/>
      <c r="F14" s="523">
        <v>156.4</v>
      </c>
      <c r="G14" s="82"/>
      <c r="H14" s="523">
        <v>154.80000000000001</v>
      </c>
      <c r="I14" s="299"/>
    </row>
    <row r="15" spans="2:12" x14ac:dyDescent="0.25">
      <c r="B15" s="480"/>
      <c r="C15" s="478" t="s">
        <v>531</v>
      </c>
      <c r="D15" s="524"/>
      <c r="E15" s="82"/>
      <c r="F15" s="523"/>
      <c r="G15" s="82"/>
      <c r="H15" s="523"/>
      <c r="I15" s="299"/>
    </row>
    <row r="16" spans="2:12" x14ac:dyDescent="0.25">
      <c r="B16" s="480"/>
      <c r="C16" s="478" t="s">
        <v>532</v>
      </c>
      <c r="D16" s="524"/>
      <c r="E16" s="82"/>
      <c r="F16" s="523"/>
      <c r="G16" s="82"/>
      <c r="H16" s="523"/>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3.299999999998704E-2</v>
      </c>
      <c r="G24" s="82"/>
      <c r="H24" s="522">
        <f>H13-H14-H15-H16-H17-H18-H19-H20-H21-H22-H23</f>
        <v>-1.4000000000010004E-2</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44" t="s">
        <v>613</v>
      </c>
      <c r="D27" s="645"/>
      <c r="E27" s="645"/>
      <c r="F27" s="645"/>
      <c r="G27" s="645"/>
      <c r="H27" s="645"/>
      <c r="I27" s="646"/>
      <c r="J27" s="501"/>
      <c r="O27" s="514" t="s">
        <v>609</v>
      </c>
    </row>
    <row r="28" spans="2:15" ht="27.75" customHeight="1" thickBot="1" x14ac:dyDescent="0.3">
      <c r="B28" s="367"/>
      <c r="C28" s="637" t="s">
        <v>590</v>
      </c>
      <c r="D28" s="638"/>
      <c r="E28" s="638"/>
      <c r="F28" s="639"/>
      <c r="G28" s="639"/>
      <c r="H28" s="639"/>
      <c r="I28" s="515"/>
      <c r="O28" s="502" t="s">
        <v>591</v>
      </c>
    </row>
    <row r="29" spans="2:15" ht="27.75" customHeight="1" thickBot="1" x14ac:dyDescent="0.3">
      <c r="B29" s="367"/>
      <c r="C29" s="630" t="s">
        <v>602</v>
      </c>
      <c r="D29" s="631"/>
      <c r="E29" s="631"/>
      <c r="F29" s="639"/>
      <c r="G29" s="639"/>
      <c r="H29" s="639"/>
      <c r="I29" s="515"/>
      <c r="O29" s="521" t="s">
        <v>592</v>
      </c>
    </row>
    <row r="30" spans="2:15" ht="27.75" customHeight="1" thickBot="1" x14ac:dyDescent="0.3">
      <c r="B30" s="367"/>
      <c r="C30" s="630" t="s">
        <v>603</v>
      </c>
      <c r="D30" s="631"/>
      <c r="E30" s="631"/>
      <c r="F30" s="639"/>
      <c r="G30" s="639"/>
      <c r="H30" s="639"/>
      <c r="I30" s="515"/>
      <c r="O30" s="503" t="s">
        <v>593</v>
      </c>
    </row>
    <row r="31" spans="2:15" ht="15.75" customHeight="1" thickBot="1" x14ac:dyDescent="0.3">
      <c r="B31" s="367"/>
      <c r="C31" s="630" t="s">
        <v>610</v>
      </c>
      <c r="D31" s="631"/>
      <c r="E31" s="631"/>
      <c r="F31" s="631"/>
      <c r="G31" s="516"/>
      <c r="H31" s="516"/>
      <c r="I31" s="515"/>
    </row>
    <row r="32" spans="2:15" ht="15.75" thickBot="1" x14ac:dyDescent="0.3">
      <c r="B32" s="367"/>
      <c r="C32" s="650" t="s">
        <v>604</v>
      </c>
      <c r="D32" s="651"/>
      <c r="E32" s="651"/>
      <c r="F32" s="82"/>
      <c r="G32" s="523"/>
      <c r="H32" s="82"/>
      <c r="I32" s="299"/>
    </row>
    <row r="33" spans="2:15" ht="15.75" thickBot="1" x14ac:dyDescent="0.3">
      <c r="B33" s="367"/>
      <c r="C33" s="650" t="s">
        <v>605</v>
      </c>
      <c r="D33" s="651"/>
      <c r="E33" s="651"/>
      <c r="F33" s="82"/>
      <c r="G33" s="523"/>
      <c r="H33" s="82"/>
      <c r="I33" s="299"/>
      <c r="O33" s="504" t="s">
        <v>594</v>
      </c>
    </row>
    <row r="34" spans="2:15" ht="15.75" thickBot="1" x14ac:dyDescent="0.3">
      <c r="B34" s="367"/>
      <c r="C34" s="650" t="s">
        <v>606</v>
      </c>
      <c r="D34" s="651"/>
      <c r="E34" s="651"/>
      <c r="F34" s="82"/>
      <c r="G34" s="523"/>
      <c r="H34" s="82"/>
      <c r="I34" s="299"/>
      <c r="O34" s="505" t="s">
        <v>595</v>
      </c>
    </row>
    <row r="35" spans="2:15" ht="15.75" thickBot="1" x14ac:dyDescent="0.3">
      <c r="B35" s="367"/>
      <c r="C35" s="650" t="s">
        <v>607</v>
      </c>
      <c r="D35" s="651"/>
      <c r="E35" s="651"/>
      <c r="F35" s="82"/>
      <c r="G35" s="523"/>
      <c r="H35" s="82"/>
      <c r="I35" s="299"/>
      <c r="O35" s="506" t="s">
        <v>596</v>
      </c>
    </row>
    <row r="36" spans="2:15" ht="15.75" thickBot="1" x14ac:dyDescent="0.3">
      <c r="B36" s="367"/>
      <c r="C36" s="652" t="s">
        <v>608</v>
      </c>
      <c r="D36" s="653"/>
      <c r="E36" s="653"/>
      <c r="F36" s="517"/>
      <c r="G36" s="523"/>
      <c r="H36" s="517"/>
      <c r="I36" s="518"/>
      <c r="O36" s="507" t="s">
        <v>597</v>
      </c>
    </row>
    <row r="37" spans="2:15" ht="63" customHeight="1" thickBot="1" x14ac:dyDescent="0.3">
      <c r="B37" s="519"/>
      <c r="C37" s="647" t="s">
        <v>611</v>
      </c>
      <c r="D37" s="648"/>
      <c r="E37" s="648"/>
      <c r="F37" s="649"/>
      <c r="G37" s="649"/>
      <c r="H37" s="649"/>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c r="G65" s="378"/>
      <c r="H65" s="526"/>
      <c r="I65" s="379"/>
    </row>
    <row r="66" spans="1:9" x14ac:dyDescent="0.25">
      <c r="B66" s="367"/>
      <c r="C66" s="431" t="s">
        <v>521</v>
      </c>
      <c r="D66" s="300"/>
      <c r="E66" s="300"/>
      <c r="F66" s="537"/>
      <c r="G66" s="300"/>
      <c r="H66" s="537"/>
      <c r="I66" s="376"/>
    </row>
    <row r="67" spans="1:9" ht="15.75" thickBot="1" x14ac:dyDescent="0.3">
      <c r="B67" s="367"/>
      <c r="C67" s="434" t="s">
        <v>522</v>
      </c>
      <c r="D67" s="378"/>
      <c r="E67" s="378"/>
      <c r="F67" s="538"/>
      <c r="G67" s="378"/>
      <c r="H67" s="538"/>
      <c r="I67" s="435"/>
    </row>
    <row r="68" spans="1:9" x14ac:dyDescent="0.25">
      <c r="B68" s="367"/>
      <c r="C68" s="431" t="s">
        <v>524</v>
      </c>
      <c r="D68" s="300"/>
      <c r="E68" s="82"/>
      <c r="F68" s="537"/>
      <c r="G68" s="82"/>
      <c r="H68" s="537"/>
      <c r="I68" s="376"/>
    </row>
    <row r="69" spans="1:9" ht="15.75" thickBot="1" x14ac:dyDescent="0.3">
      <c r="B69" s="367"/>
      <c r="C69" s="434" t="s">
        <v>525</v>
      </c>
      <c r="D69" s="378"/>
      <c r="E69" s="378"/>
      <c r="F69" s="538"/>
      <c r="G69" s="378"/>
      <c r="H69" s="538"/>
      <c r="I69" s="435"/>
    </row>
    <row r="70" spans="1:9" x14ac:dyDescent="0.25">
      <c r="B70" s="367"/>
      <c r="C70" s="431" t="s">
        <v>526</v>
      </c>
      <c r="D70" s="300"/>
      <c r="E70" s="300"/>
      <c r="F70" s="537"/>
      <c r="G70" s="300"/>
      <c r="H70" s="537"/>
      <c r="I70" s="376"/>
    </row>
    <row r="71" spans="1:9" ht="15.75" thickBot="1" x14ac:dyDescent="0.3">
      <c r="B71" s="367"/>
      <c r="C71" s="434" t="s">
        <v>527</v>
      </c>
      <c r="D71" s="300"/>
      <c r="E71" s="300"/>
      <c r="F71" s="523"/>
      <c r="G71" s="300"/>
      <c r="H71" s="523"/>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8"/>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c r="G77" s="451"/>
      <c r="H77" s="526"/>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c r="G80" s="423"/>
      <c r="H80" s="538"/>
      <c r="I80" s="424"/>
    </row>
    <row r="81" spans="1:9" ht="15.75" thickBot="1" x14ac:dyDescent="0.3">
      <c r="A81" s="401"/>
      <c r="B81" s="367"/>
      <c r="C81" s="425" t="s">
        <v>489</v>
      </c>
      <c r="D81" s="426"/>
      <c r="E81" s="427"/>
      <c r="F81" s="526"/>
      <c r="G81" s="428"/>
      <c r="H81" s="540"/>
      <c r="I81" s="429"/>
    </row>
    <row r="82" spans="1:9" x14ac:dyDescent="0.25">
      <c r="A82" s="401"/>
      <c r="B82" s="367"/>
      <c r="C82" s="367" t="s">
        <v>556</v>
      </c>
      <c r="D82" s="82"/>
      <c r="E82" s="82"/>
      <c r="F82" s="527"/>
      <c r="G82" s="82"/>
      <c r="H82" s="537"/>
      <c r="I82" s="299"/>
    </row>
    <row r="83" spans="1:9" x14ac:dyDescent="0.25">
      <c r="A83" s="401"/>
      <c r="B83" s="367"/>
      <c r="C83" s="367" t="s">
        <v>382</v>
      </c>
      <c r="D83" s="82"/>
      <c r="E83" s="82"/>
      <c r="F83" s="523"/>
      <c r="G83" s="82"/>
      <c r="H83" s="523"/>
      <c r="I83" s="299"/>
    </row>
    <row r="84" spans="1:9" x14ac:dyDescent="0.25">
      <c r="A84" s="401"/>
      <c r="B84" s="367"/>
      <c r="C84" s="367" t="s">
        <v>394</v>
      </c>
      <c r="D84" s="82"/>
      <c r="E84" s="82"/>
      <c r="F84" s="523"/>
      <c r="G84" s="82"/>
      <c r="H84" s="523"/>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8"/>
      <c r="G88" s="82"/>
      <c r="H88" s="538"/>
      <c r="I88" s="299"/>
    </row>
    <row r="89" spans="1:9" ht="16.5" thickTop="1" thickBot="1" x14ac:dyDescent="0.3">
      <c r="A89" s="401"/>
      <c r="B89" s="367"/>
      <c r="C89" s="392" t="s">
        <v>475</v>
      </c>
      <c r="D89" s="393"/>
      <c r="E89" s="393"/>
      <c r="F89" s="539"/>
      <c r="G89" s="393"/>
      <c r="H89" s="539"/>
      <c r="I89" s="394"/>
    </row>
    <row r="90" spans="1:9" ht="16.5" thickTop="1" thickBot="1" x14ac:dyDescent="0.3">
      <c r="A90" s="401"/>
      <c r="B90" s="367"/>
      <c r="C90" s="392" t="s">
        <v>582</v>
      </c>
      <c r="D90" s="393"/>
      <c r="E90" s="393"/>
      <c r="F90" s="529"/>
      <c r="G90" s="393"/>
      <c r="H90" s="529"/>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22"/>
      <c r="G105" s="622"/>
      <c r="H105" s="623"/>
      <c r="I105" s="299"/>
    </row>
    <row r="106" spans="1:9" ht="15.75" thickBot="1" x14ac:dyDescent="0.3">
      <c r="A106" s="401"/>
      <c r="B106" s="367"/>
      <c r="C106" s="382"/>
      <c r="D106" s="383"/>
      <c r="E106" s="383"/>
      <c r="F106" s="624"/>
      <c r="G106" s="624"/>
      <c r="H106" s="625"/>
      <c r="I106" s="384"/>
    </row>
    <row r="107" spans="1:9" ht="15.75" thickTop="1" x14ac:dyDescent="0.25">
      <c r="A107" s="401"/>
      <c r="B107" s="367"/>
      <c r="C107" s="400" t="s">
        <v>223</v>
      </c>
      <c r="D107" s="82"/>
      <c r="E107" s="82"/>
      <c r="F107" s="626"/>
      <c r="G107" s="626"/>
      <c r="H107" s="627"/>
      <c r="I107" s="299"/>
    </row>
    <row r="108" spans="1:9" x14ac:dyDescent="0.25">
      <c r="A108" s="401"/>
      <c r="B108" s="367"/>
      <c r="C108" s="367" t="s">
        <v>225</v>
      </c>
      <c r="D108" s="82"/>
      <c r="E108" s="82"/>
      <c r="F108" s="628" t="s">
        <v>617</v>
      </c>
      <c r="G108" s="628"/>
      <c r="H108" s="629"/>
      <c r="I108" s="299"/>
    </row>
    <row r="109" spans="1:9" x14ac:dyDescent="0.25">
      <c r="A109" s="401"/>
      <c r="B109" s="367"/>
      <c r="C109" s="367" t="s">
        <v>227</v>
      </c>
      <c r="D109" s="82"/>
      <c r="E109" s="82"/>
      <c r="F109" s="628" t="s">
        <v>615</v>
      </c>
      <c r="G109" s="628"/>
      <c r="H109" s="629"/>
      <c r="I109" s="299"/>
    </row>
    <row r="110" spans="1:9" x14ac:dyDescent="0.25">
      <c r="A110" s="401"/>
      <c r="B110" s="367"/>
      <c r="C110" s="367" t="s">
        <v>229</v>
      </c>
      <c r="D110" s="82"/>
      <c r="E110" s="82"/>
      <c r="F110" s="628"/>
      <c r="G110" s="628"/>
      <c r="H110" s="629"/>
      <c r="I110" s="299"/>
    </row>
    <row r="111" spans="1:9" ht="18" customHeight="1" thickBot="1" x14ac:dyDescent="0.3">
      <c r="A111" s="401"/>
      <c r="B111" s="367"/>
      <c r="C111" s="382" t="s">
        <v>367</v>
      </c>
      <c r="D111" s="383"/>
      <c r="E111" s="383"/>
      <c r="F111" s="620"/>
      <c r="G111" s="620"/>
      <c r="H111" s="621"/>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00000000-0002-0000-0200-000000000000}"/>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00000000-0002-0000-0200-000001000000}"/>
    <dataValidation type="list" allowBlank="1" showInputMessage="1" showErrorMessage="1" sqref="F28:H28" xr:uid="{00000000-0002-0000-0200-000002000000}">
      <formula1>$O$27:$O$30</formula1>
    </dataValidation>
    <dataValidation type="list" allowBlank="1" showInputMessage="1" showErrorMessage="1" prompt="Jeigu buvo įdiegta daugiau nei viena paslauga / produktas, pažymėkite &quot;Kita&quot; ir pažymėkite tai Pastabų laukelyje žemiau" sqref="F30:H30" xr:uid="{00000000-0002-0000-0200-000003000000}">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00000000-0002-0000-0200-000004000000}">
      <formula1>$O$39:$O$43</formula1>
    </dataValidation>
    <dataValidation type="list" allowBlank="1" showInputMessage="1" showErrorMessage="1" sqref="G32:G36" xr:uid="{00000000-0002-0000-0200-000005000000}">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39997558519241921"/>
    <pageSetUpPr fitToPage="1"/>
  </sheetPr>
  <dimension ref="B1:O93"/>
  <sheetViews>
    <sheetView topLeftCell="A80" zoomScaleSheetLayoutView="100" workbookViewId="0">
      <selection activeCell="F90" sqref="F90:L90"/>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87" t="s">
        <v>348</v>
      </c>
      <c r="L3" s="688"/>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84" t="s">
        <v>350</v>
      </c>
      <c r="D6" s="685"/>
      <c r="E6" s="685"/>
      <c r="F6" s="685"/>
      <c r="G6" s="685"/>
      <c r="H6" s="685"/>
      <c r="I6" s="685"/>
      <c r="J6" s="685"/>
      <c r="K6" s="685"/>
      <c r="L6" s="685"/>
      <c r="M6" s="686"/>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89" t="s">
        <v>7</v>
      </c>
      <c r="D9" s="690"/>
      <c r="E9" s="691" t="str">
        <f>IF(ISBLANK('Finansiniai duomenys'!C8)," ",'Finansiniai duomenys'!C8)</f>
        <v>UAB „Varėnos knyga“</v>
      </c>
      <c r="F9" s="691"/>
      <c r="G9" s="691"/>
      <c r="H9" s="691"/>
      <c r="I9" s="691"/>
      <c r="J9" s="691"/>
      <c r="K9" s="13"/>
      <c r="L9" s="13"/>
      <c r="M9" s="217"/>
    </row>
    <row r="10" spans="2:15" ht="15.75" thickBot="1" x14ac:dyDescent="0.3">
      <c r="B10" s="216"/>
      <c r="C10" s="689" t="s">
        <v>543</v>
      </c>
      <c r="D10" s="690"/>
      <c r="E10" s="692" t="str">
        <f>'Finansiniai duomenys'!C9</f>
        <v xml:space="preserve">Varėnos rajono savivaldybė </v>
      </c>
      <c r="F10" s="692"/>
      <c r="G10" s="692"/>
      <c r="H10" s="692"/>
      <c r="I10" s="692"/>
      <c r="J10" s="692"/>
      <c r="K10" s="13"/>
      <c r="L10" s="13"/>
      <c r="M10" s="217"/>
    </row>
    <row r="11" spans="2:15" ht="15.75" thickBot="1" x14ac:dyDescent="0.3">
      <c r="B11" s="216"/>
      <c r="C11" s="689" t="s">
        <v>13</v>
      </c>
      <c r="D11" s="690"/>
      <c r="E11" s="692">
        <f>'Finansiniai duomenys'!C10</f>
        <v>184552774</v>
      </c>
      <c r="F11" s="692"/>
      <c r="G11" s="692"/>
      <c r="H11" s="692"/>
      <c r="I11" s="692"/>
      <c r="J11" s="692"/>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58" t="s">
        <v>566</v>
      </c>
      <c r="D14" s="659"/>
      <c r="E14" s="656" t="s">
        <v>201</v>
      </c>
      <c r="F14" s="660"/>
      <c r="G14" s="242"/>
      <c r="H14" s="245"/>
      <c r="I14" s="654" t="s">
        <v>569</v>
      </c>
      <c r="J14" s="655"/>
      <c r="K14" s="656" t="s">
        <v>201</v>
      </c>
      <c r="L14" s="657"/>
      <c r="M14" s="218"/>
    </row>
    <row r="15" spans="2:15" ht="26.45" customHeight="1" thickBot="1" x14ac:dyDescent="0.3">
      <c r="B15" s="216"/>
      <c r="C15" s="658" t="s">
        <v>567</v>
      </c>
      <c r="D15" s="667"/>
      <c r="E15" s="667"/>
      <c r="F15" s="695"/>
      <c r="G15" s="136"/>
      <c r="H15" s="245"/>
      <c r="I15" s="664" t="s">
        <v>570</v>
      </c>
      <c r="J15" s="665"/>
      <c r="K15" s="665"/>
      <c r="L15" s="666"/>
      <c r="M15" s="219"/>
    </row>
    <row r="16" spans="2:15" ht="49.5" customHeight="1" thickBot="1" x14ac:dyDescent="0.3">
      <c r="B16" s="216"/>
      <c r="C16" s="658" t="s">
        <v>491</v>
      </c>
      <c r="D16" s="667"/>
      <c r="E16" s="693"/>
      <c r="F16" s="694"/>
      <c r="G16" s="137"/>
      <c r="H16" s="246"/>
      <c r="I16" s="654" t="s">
        <v>571</v>
      </c>
      <c r="J16" s="654"/>
      <c r="K16" s="668"/>
      <c r="L16" s="669"/>
      <c r="M16" s="218"/>
    </row>
    <row r="17" spans="2:13" ht="40.5" customHeight="1" x14ac:dyDescent="0.25">
      <c r="B17" s="216"/>
      <c r="C17" s="658" t="s">
        <v>352</v>
      </c>
      <c r="D17" s="667"/>
      <c r="E17" s="662"/>
      <c r="F17" s="663"/>
      <c r="G17" s="242"/>
      <c r="H17" s="246"/>
      <c r="I17" s="667" t="s">
        <v>352</v>
      </c>
      <c r="J17" s="667"/>
      <c r="K17" s="662"/>
      <c r="L17" s="663"/>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78" t="s">
        <v>564</v>
      </c>
      <c r="D20" s="673"/>
      <c r="E20" s="673"/>
      <c r="F20" s="679"/>
      <c r="G20" s="19"/>
      <c r="H20" s="245"/>
      <c r="I20" s="673" t="s">
        <v>565</v>
      </c>
      <c r="J20" s="673"/>
      <c r="K20" s="673"/>
      <c r="L20" s="673"/>
      <c r="M20" s="220"/>
    </row>
    <row r="21" spans="2:13" x14ac:dyDescent="0.25">
      <c r="B21" s="216"/>
      <c r="C21" s="129"/>
      <c r="D21" s="19"/>
      <c r="E21" s="19"/>
      <c r="F21" s="18"/>
      <c r="G21" s="19"/>
      <c r="H21" s="245"/>
      <c r="I21" s="19"/>
      <c r="J21" s="19"/>
      <c r="K21" s="19"/>
      <c r="L21" s="19"/>
      <c r="M21" s="220"/>
    </row>
    <row r="22" spans="2:13" x14ac:dyDescent="0.25">
      <c r="B22" s="216"/>
      <c r="C22" s="680" t="s">
        <v>568</v>
      </c>
      <c r="D22" s="674"/>
      <c r="E22" s="674"/>
      <c r="F22" s="681"/>
      <c r="G22" s="243"/>
      <c r="H22" s="245"/>
      <c r="I22" s="674" t="s">
        <v>572</v>
      </c>
      <c r="J22" s="674"/>
      <c r="K22" s="674"/>
      <c r="L22" s="674"/>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96" t="s">
        <v>216</v>
      </c>
      <c r="D85" s="696"/>
      <c r="E85" s="696"/>
      <c r="F85" s="696"/>
      <c r="G85" s="696"/>
      <c r="H85" s="696"/>
      <c r="I85" s="696"/>
      <c r="J85" s="696"/>
      <c r="K85" s="696"/>
      <c r="L85" s="696"/>
      <c r="M85" s="224"/>
    </row>
    <row r="86" spans="2:13" ht="66" customHeight="1" x14ac:dyDescent="0.25">
      <c r="B86" s="216"/>
      <c r="C86" s="677" t="s">
        <v>357</v>
      </c>
      <c r="D86" s="665"/>
      <c r="E86" s="665"/>
      <c r="F86" s="661"/>
      <c r="G86" s="661"/>
      <c r="H86" s="661"/>
      <c r="I86" s="661"/>
      <c r="J86" s="661"/>
      <c r="K86" s="661"/>
      <c r="L86" s="661"/>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75" t="s">
        <v>223</v>
      </c>
      <c r="D88" s="676"/>
      <c r="E88" s="676"/>
      <c r="F88" s="137"/>
      <c r="G88" s="137"/>
      <c r="H88" s="137"/>
      <c r="I88" s="137"/>
      <c r="J88" s="137"/>
      <c r="K88" s="137"/>
      <c r="L88" s="137"/>
      <c r="M88" s="225"/>
    </row>
    <row r="89" spans="2:13" ht="15.75" customHeight="1" x14ac:dyDescent="0.25">
      <c r="B89" s="216"/>
      <c r="C89" s="677" t="s">
        <v>225</v>
      </c>
      <c r="D89" s="665"/>
      <c r="E89" s="665"/>
      <c r="F89" s="682">
        <v>46141</v>
      </c>
      <c r="G89" s="683"/>
      <c r="H89" s="683"/>
      <c r="I89" s="683"/>
      <c r="J89" s="683"/>
      <c r="K89" s="683"/>
      <c r="L89" s="683"/>
      <c r="M89" s="225"/>
    </row>
    <row r="90" spans="2:13" ht="15.75" customHeight="1" x14ac:dyDescent="0.25">
      <c r="B90" s="216"/>
      <c r="C90" s="677" t="s">
        <v>227</v>
      </c>
      <c r="D90" s="665"/>
      <c r="E90" s="665"/>
      <c r="F90" s="683" t="s">
        <v>615</v>
      </c>
      <c r="G90" s="683"/>
      <c r="H90" s="683"/>
      <c r="I90" s="683"/>
      <c r="J90" s="683"/>
      <c r="K90" s="683"/>
      <c r="L90" s="683"/>
      <c r="M90" s="225"/>
    </row>
    <row r="91" spans="2:13" ht="15.75" customHeight="1" x14ac:dyDescent="0.25">
      <c r="B91" s="216"/>
      <c r="C91" s="677" t="s">
        <v>229</v>
      </c>
      <c r="D91" s="665"/>
      <c r="E91" s="665"/>
      <c r="F91" s="683" t="s">
        <v>618</v>
      </c>
      <c r="G91" s="683"/>
      <c r="H91" s="683"/>
      <c r="I91" s="683"/>
      <c r="J91" s="683"/>
      <c r="K91" s="683"/>
      <c r="L91" s="683"/>
      <c r="M91" s="225"/>
    </row>
    <row r="92" spans="2:13" ht="21" customHeight="1" x14ac:dyDescent="0.25">
      <c r="B92" s="216"/>
      <c r="C92" s="670" t="s">
        <v>231</v>
      </c>
      <c r="D92" s="654"/>
      <c r="E92" s="654"/>
      <c r="F92" s="137"/>
      <c r="G92" s="137"/>
      <c r="H92" s="137"/>
      <c r="I92" s="137"/>
      <c r="J92" s="137"/>
      <c r="K92" s="137"/>
      <c r="L92" s="137"/>
      <c r="M92" s="225"/>
    </row>
    <row r="93" spans="2:13" ht="15.75" thickBot="1" x14ac:dyDescent="0.3">
      <c r="B93" s="226"/>
      <c r="C93" s="671"/>
      <c r="D93" s="672"/>
      <c r="E93" s="672"/>
      <c r="F93" s="227"/>
      <c r="G93" s="228"/>
      <c r="H93" s="229"/>
      <c r="I93" s="230"/>
      <c r="J93" s="230"/>
      <c r="K93" s="230"/>
      <c r="L93" s="230"/>
      <c r="M93" s="231"/>
    </row>
  </sheetData>
  <sheetProtection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00000000-0002-0000-0300-000000000000}">
      <formula1>"Taip, Ne"</formula1>
    </dataValidation>
    <dataValidation type="list" allowBlank="1" showInputMessage="1" showErrorMessage="1" promptTitle="Pastaba" prompt="Jei pasirinkote &quot;Taip&quot;, prašome apačioje pateikti svetainės nuorodą." sqref="K16:L16 E16:F16" xr:uid="{00000000-0002-0000-0300-000001000000}">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tint="-0.249977111117893"/>
    <pageSetUpPr fitToPage="1"/>
  </sheetPr>
  <dimension ref="A1:AA82"/>
  <sheetViews>
    <sheetView showGridLines="0" topLeftCell="D59" workbookViewId="0">
      <selection activeCell="H75" sqref="H75:J75"/>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21" t="str">
        <f>IF(ISBLANK('Finansiniai duomenys'!C8)," ",'Finansiniai duomenys'!C8)</f>
        <v>UAB „Varėnos knyga“</v>
      </c>
      <c r="I3" s="721"/>
      <c r="J3" s="721"/>
      <c r="K3" s="721"/>
      <c r="L3" s="721"/>
      <c r="N3" s="687" t="s">
        <v>348</v>
      </c>
      <c r="O3" s="687"/>
      <c r="P3" s="687"/>
      <c r="Y3" s="12"/>
      <c r="AA3" t="s">
        <v>201</v>
      </c>
    </row>
    <row r="4" spans="1:27" ht="13.9" customHeight="1" x14ac:dyDescent="0.25">
      <c r="A4" s="12"/>
      <c r="C4" s="707" t="s">
        <v>406</v>
      </c>
      <c r="D4" s="708"/>
      <c r="E4" s="708"/>
      <c r="F4" s="322"/>
      <c r="G4" s="301" t="s">
        <v>543</v>
      </c>
      <c r="H4" s="721" t="str">
        <f>IFERROR(VLOOKUP(H3,'Finansiniai duomenys'!R2:T232,3,FALSE),"")</f>
        <v xml:space="preserve">Varėnos rajono savivaldybė </v>
      </c>
      <c r="I4" s="721"/>
      <c r="J4" s="721"/>
      <c r="K4" s="721"/>
      <c r="L4" s="721"/>
      <c r="N4" s="687"/>
      <c r="O4" s="687"/>
      <c r="P4" s="687"/>
      <c r="Y4" s="12"/>
    </row>
    <row r="5" spans="1:27" x14ac:dyDescent="0.25">
      <c r="A5" s="12"/>
      <c r="C5" s="707"/>
      <c r="D5" s="708"/>
      <c r="E5" s="708"/>
      <c r="F5" s="322"/>
      <c r="G5" s="302" t="s">
        <v>13</v>
      </c>
      <c r="H5" s="720">
        <f>IFERROR(VLOOKUP(H3,'Finansiniai duomenys'!R2:T232,2,FALSE),"")</f>
        <v>184552774</v>
      </c>
      <c r="I5" s="720"/>
      <c r="J5" s="720"/>
      <c r="K5" s="720"/>
      <c r="L5" s="720"/>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709" t="s">
        <v>472</v>
      </c>
      <c r="D7" s="710"/>
      <c r="E7" s="710"/>
      <c r="F7" s="122"/>
      <c r="G7" s="706" t="s">
        <v>398</v>
      </c>
      <c r="H7" s="706"/>
      <c r="I7" s="706"/>
      <c r="J7" s="706"/>
      <c r="K7" s="706"/>
      <c r="L7" s="283" t="s">
        <v>201</v>
      </c>
      <c r="M7" s="122"/>
      <c r="N7" s="122"/>
      <c r="O7" s="122"/>
      <c r="P7" s="122"/>
      <c r="Q7" s="122"/>
      <c r="R7" s="122"/>
      <c r="T7"/>
      <c r="Y7" s="12"/>
    </row>
    <row r="8" spans="1:27" s="284" customFormat="1" x14ac:dyDescent="0.25">
      <c r="A8" s="12"/>
      <c r="B8" s="82"/>
      <c r="C8" s="710"/>
      <c r="D8" s="710"/>
      <c r="E8" s="710"/>
      <c r="F8" s="122"/>
      <c r="G8" s="706" t="s">
        <v>399</v>
      </c>
      <c r="H8" s="706"/>
      <c r="I8" s="706"/>
      <c r="J8" s="706"/>
      <c r="K8" s="706"/>
      <c r="L8" s="283"/>
      <c r="M8" s="122"/>
      <c r="N8" s="122"/>
      <c r="O8" s="122"/>
      <c r="P8" s="122"/>
      <c r="Q8" s="122"/>
      <c r="R8" s="122"/>
      <c r="T8"/>
      <c r="Y8" s="12"/>
    </row>
    <row r="9" spans="1:27" s="284" customFormat="1" x14ac:dyDescent="0.25">
      <c r="A9" s="12"/>
      <c r="B9" s="82"/>
      <c r="C9" s="710"/>
      <c r="D9" s="710"/>
      <c r="E9" s="710"/>
      <c r="F9" s="122"/>
      <c r="G9" s="305" t="s">
        <v>477</v>
      </c>
      <c r="H9" s="305"/>
      <c r="I9" s="305"/>
      <c r="J9" s="305"/>
      <c r="K9" s="305"/>
      <c r="L9" s="283"/>
      <c r="M9" s="720"/>
      <c r="N9" s="720"/>
      <c r="O9" s="720"/>
      <c r="P9" s="720"/>
      <c r="Q9" s="720"/>
      <c r="R9" s="122"/>
      <c r="T9"/>
      <c r="Y9" s="12"/>
    </row>
    <row r="10" spans="1:27" s="284" customFormat="1" ht="46.9" customHeight="1" x14ac:dyDescent="0.25">
      <c r="A10" s="12"/>
      <c r="B10" s="82"/>
      <c r="C10" s="710"/>
      <c r="D10" s="710"/>
      <c r="E10" s="710"/>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703" t="s">
        <v>574</v>
      </c>
      <c r="D12" s="704"/>
      <c r="E12" s="704"/>
      <c r="F12" s="704"/>
      <c r="G12" s="699" t="s">
        <v>400</v>
      </c>
      <c r="H12" s="699"/>
      <c r="I12" s="699" t="s">
        <v>400</v>
      </c>
      <c r="J12" s="699"/>
      <c r="K12" s="699" t="s">
        <v>400</v>
      </c>
      <c r="L12" s="699"/>
      <c r="M12" s="699" t="s">
        <v>400</v>
      </c>
      <c r="N12" s="699"/>
      <c r="O12" s="699" t="s">
        <v>400</v>
      </c>
      <c r="P12" s="699"/>
      <c r="Q12" s="699" t="s">
        <v>400</v>
      </c>
      <c r="R12" s="699"/>
      <c r="S12" s="699" t="s">
        <v>400</v>
      </c>
      <c r="T12" s="699"/>
      <c r="U12" s="699" t="s">
        <v>400</v>
      </c>
      <c r="V12" s="699"/>
      <c r="W12" s="699" t="s">
        <v>400</v>
      </c>
      <c r="X12" s="699"/>
      <c r="Y12" s="12"/>
    </row>
    <row r="13" spans="1:27" ht="67.900000000000006" customHeight="1" x14ac:dyDescent="0.25">
      <c r="A13" s="12"/>
      <c r="C13" s="705" t="s">
        <v>368</v>
      </c>
      <c r="D13" s="702" t="s">
        <v>369</v>
      </c>
      <c r="E13" s="697" t="s">
        <v>404</v>
      </c>
      <c r="F13" s="702" t="s">
        <v>370</v>
      </c>
      <c r="G13" s="700"/>
      <c r="H13" s="701"/>
      <c r="I13" s="700"/>
      <c r="J13" s="701"/>
      <c r="K13" s="700"/>
      <c r="L13" s="701"/>
      <c r="M13" s="700"/>
      <c r="N13" s="701"/>
      <c r="O13" s="700"/>
      <c r="P13" s="701"/>
      <c r="Q13" s="700"/>
      <c r="R13" s="701"/>
      <c r="S13" s="700"/>
      <c r="T13" s="701"/>
      <c r="U13" s="700"/>
      <c r="V13" s="701"/>
      <c r="W13" s="700"/>
      <c r="X13" s="701"/>
      <c r="Y13" s="12"/>
    </row>
    <row r="14" spans="1:27" ht="39" customHeight="1" x14ac:dyDescent="0.25">
      <c r="A14" s="12"/>
      <c r="C14" s="705"/>
      <c r="D14" s="702"/>
      <c r="E14" s="698"/>
      <c r="F14" s="702"/>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703" t="s">
        <v>573</v>
      </c>
      <c r="D28" s="704"/>
      <c r="E28" s="704"/>
      <c r="F28" s="704"/>
      <c r="G28" s="699" t="s">
        <v>400</v>
      </c>
      <c r="H28" s="699"/>
      <c r="I28" s="699" t="s">
        <v>400</v>
      </c>
      <c r="J28" s="699"/>
      <c r="K28" s="699" t="s">
        <v>400</v>
      </c>
      <c r="L28" s="699"/>
      <c r="M28" s="699" t="s">
        <v>400</v>
      </c>
      <c r="N28" s="699"/>
      <c r="O28" s="699" t="s">
        <v>400</v>
      </c>
      <c r="P28" s="699"/>
      <c r="Q28" s="699" t="s">
        <v>400</v>
      </c>
      <c r="R28" s="699"/>
      <c r="S28" s="699" t="s">
        <v>400</v>
      </c>
      <c r="T28" s="699"/>
      <c r="U28" s="699" t="s">
        <v>400</v>
      </c>
      <c r="V28" s="699"/>
      <c r="W28" s="699" t="s">
        <v>400</v>
      </c>
      <c r="X28" s="699"/>
      <c r="Y28" s="12"/>
    </row>
    <row r="29" spans="1:25" ht="62.45" customHeight="1" x14ac:dyDescent="0.25">
      <c r="A29" s="12"/>
      <c r="C29" s="705" t="s">
        <v>368</v>
      </c>
      <c r="D29" s="702" t="s">
        <v>369</v>
      </c>
      <c r="E29" s="697" t="s">
        <v>405</v>
      </c>
      <c r="F29" s="702" t="s">
        <v>370</v>
      </c>
      <c r="G29" s="700"/>
      <c r="H29" s="701"/>
      <c r="I29" s="700"/>
      <c r="J29" s="701"/>
      <c r="K29" s="700"/>
      <c r="L29" s="701"/>
      <c r="M29" s="700"/>
      <c r="N29" s="701"/>
      <c r="O29" s="700"/>
      <c r="P29" s="701"/>
      <c r="Q29" s="700"/>
      <c r="R29" s="701"/>
      <c r="S29" s="700"/>
      <c r="T29" s="701"/>
      <c r="U29" s="700"/>
      <c r="V29" s="701"/>
      <c r="W29" s="700"/>
      <c r="X29" s="701"/>
      <c r="Y29" s="12"/>
    </row>
    <row r="30" spans="1:25" ht="52.15" customHeight="1" x14ac:dyDescent="0.25">
      <c r="A30" s="12"/>
      <c r="C30" s="705"/>
      <c r="D30" s="702"/>
      <c r="E30" s="698"/>
      <c r="F30" s="702"/>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703" t="s">
        <v>574</v>
      </c>
      <c r="D44" s="704"/>
      <c r="E44" s="704"/>
      <c r="F44" s="704"/>
      <c r="G44" s="699" t="s">
        <v>400</v>
      </c>
      <c r="H44" s="699"/>
      <c r="I44" s="699" t="s">
        <v>400</v>
      </c>
      <c r="J44" s="699"/>
      <c r="K44" s="699" t="s">
        <v>400</v>
      </c>
      <c r="L44" s="699"/>
      <c r="M44" s="699" t="s">
        <v>400</v>
      </c>
      <c r="N44" s="699"/>
      <c r="O44" s="699" t="s">
        <v>400</v>
      </c>
      <c r="P44" s="699"/>
      <c r="Q44" s="699" t="s">
        <v>400</v>
      </c>
      <c r="R44" s="699"/>
      <c r="S44" s="699" t="s">
        <v>400</v>
      </c>
      <c r="T44" s="699"/>
      <c r="U44" s="699" t="s">
        <v>400</v>
      </c>
      <c r="V44" s="699"/>
      <c r="W44" s="699" t="s">
        <v>400</v>
      </c>
      <c r="X44" s="699"/>
      <c r="Y44" s="12"/>
    </row>
    <row r="45" spans="1:25" ht="62.45" customHeight="1" x14ac:dyDescent="0.25">
      <c r="A45" s="12"/>
      <c r="C45" s="705" t="s">
        <v>368</v>
      </c>
      <c r="D45" s="702" t="s">
        <v>369</v>
      </c>
      <c r="E45" s="697" t="s">
        <v>404</v>
      </c>
      <c r="F45" s="702" t="s">
        <v>370</v>
      </c>
      <c r="G45" s="700"/>
      <c r="H45" s="701"/>
      <c r="I45" s="700"/>
      <c r="J45" s="701"/>
      <c r="K45" s="700"/>
      <c r="L45" s="701"/>
      <c r="M45" s="700"/>
      <c r="N45" s="701"/>
      <c r="O45" s="700"/>
      <c r="P45" s="701"/>
      <c r="Q45" s="700"/>
      <c r="R45" s="701"/>
      <c r="S45" s="700"/>
      <c r="T45" s="701"/>
      <c r="U45" s="700"/>
      <c r="V45" s="701"/>
      <c r="W45" s="700"/>
      <c r="X45" s="701"/>
      <c r="Y45" s="12"/>
    </row>
    <row r="46" spans="1:25" ht="59.45" customHeight="1" x14ac:dyDescent="0.25">
      <c r="A46" s="12"/>
      <c r="C46" s="705"/>
      <c r="D46" s="702"/>
      <c r="E46" s="698"/>
      <c r="F46" s="702"/>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Gerai</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Gerai</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703" t="s">
        <v>573</v>
      </c>
      <c r="D56" s="704"/>
      <c r="E56" s="704"/>
      <c r="F56" s="704"/>
      <c r="G56" s="699" t="s">
        <v>400</v>
      </c>
      <c r="H56" s="699"/>
      <c r="I56" s="699" t="s">
        <v>400</v>
      </c>
      <c r="J56" s="699"/>
      <c r="K56" s="699" t="s">
        <v>400</v>
      </c>
      <c r="L56" s="699"/>
      <c r="M56" s="699" t="s">
        <v>400</v>
      </c>
      <c r="N56" s="699"/>
      <c r="O56" s="699" t="s">
        <v>400</v>
      </c>
      <c r="P56" s="699"/>
      <c r="Q56" s="699" t="s">
        <v>400</v>
      </c>
      <c r="R56" s="699"/>
      <c r="S56" s="699" t="s">
        <v>400</v>
      </c>
      <c r="T56" s="699"/>
      <c r="U56" s="699" t="s">
        <v>400</v>
      </c>
      <c r="V56" s="699"/>
      <c r="W56" s="699" t="s">
        <v>400</v>
      </c>
      <c r="X56" s="699"/>
      <c r="Y56" s="12"/>
    </row>
    <row r="57" spans="1:25" ht="70.150000000000006" customHeight="1" x14ac:dyDescent="0.25">
      <c r="A57" s="12"/>
      <c r="C57" s="705" t="s">
        <v>368</v>
      </c>
      <c r="D57" s="702" t="s">
        <v>369</v>
      </c>
      <c r="E57" s="697" t="s">
        <v>403</v>
      </c>
      <c r="F57" s="702" t="s">
        <v>370</v>
      </c>
      <c r="G57" s="700"/>
      <c r="H57" s="701"/>
      <c r="I57" s="700"/>
      <c r="J57" s="701"/>
      <c r="K57" s="700"/>
      <c r="L57" s="701"/>
      <c r="M57" s="700"/>
      <c r="N57" s="701"/>
      <c r="O57" s="700"/>
      <c r="P57" s="701"/>
      <c r="Q57" s="700"/>
      <c r="R57" s="701"/>
      <c r="S57" s="700"/>
      <c r="T57" s="701"/>
      <c r="U57" s="700"/>
      <c r="V57" s="701"/>
      <c r="W57" s="700"/>
      <c r="X57" s="701"/>
      <c r="Y57" s="12"/>
    </row>
    <row r="58" spans="1:25" ht="55.9" customHeight="1" x14ac:dyDescent="0.25">
      <c r="A58" s="12"/>
      <c r="C58" s="705"/>
      <c r="D58" s="702"/>
      <c r="E58" s="698"/>
      <c r="F58" s="702"/>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Gerai</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Gerai</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24"/>
      <c r="I70" s="624"/>
      <c r="J70" s="713"/>
      <c r="Y70" s="12"/>
    </row>
    <row r="71" spans="1:25" ht="51" customHeight="1" x14ac:dyDescent="0.25">
      <c r="A71" s="12"/>
      <c r="E71" s="319"/>
      <c r="H71" s="714"/>
      <c r="I71" s="714"/>
      <c r="J71" s="715"/>
      <c r="Y71" s="12"/>
    </row>
    <row r="72" spans="1:25" x14ac:dyDescent="0.25">
      <c r="A72" s="12"/>
      <c r="E72" s="329" t="s">
        <v>223</v>
      </c>
      <c r="H72" s="716"/>
      <c r="I72" s="716"/>
      <c r="J72" s="717"/>
      <c r="Y72" s="12"/>
    </row>
    <row r="73" spans="1:25" x14ac:dyDescent="0.25">
      <c r="A73" s="12"/>
      <c r="E73" s="319" t="s">
        <v>225</v>
      </c>
      <c r="H73" s="718" t="s">
        <v>619</v>
      </c>
      <c r="I73" s="718"/>
      <c r="J73" s="719"/>
      <c r="Y73" s="12"/>
    </row>
    <row r="74" spans="1:25" x14ac:dyDescent="0.25">
      <c r="A74" s="12"/>
      <c r="E74" s="319" t="s">
        <v>227</v>
      </c>
      <c r="H74" s="718" t="s">
        <v>615</v>
      </c>
      <c r="I74" s="718"/>
      <c r="J74" s="719"/>
      <c r="Y74" s="12"/>
    </row>
    <row r="75" spans="1:25" x14ac:dyDescent="0.25">
      <c r="A75" s="12"/>
      <c r="E75" s="319" t="s">
        <v>229</v>
      </c>
      <c r="H75" s="718" t="s">
        <v>620</v>
      </c>
      <c r="I75" s="718"/>
      <c r="J75" s="719"/>
      <c r="Y75" s="12"/>
    </row>
    <row r="76" spans="1:25" x14ac:dyDescent="0.25">
      <c r="A76" s="12"/>
      <c r="E76" s="320" t="s">
        <v>367</v>
      </c>
      <c r="F76" s="321"/>
      <c r="G76" s="321"/>
      <c r="H76" s="711"/>
      <c r="I76" s="711"/>
      <c r="J76" s="712"/>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00000000-0002-0000-0400-000000000000}">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00000000-0002-0000-0400-000001000000}"/>
  </dataValidations>
  <pageMargins left="0.70866141732283472" right="0.70866141732283472" top="0.74803149606299213" bottom="0.74803149606299213" header="0.31496062992125984" footer="0.31496062992125984"/>
  <pageSetup scale="31"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P136"/>
  <sheetViews>
    <sheetView showGridLines="0" topLeftCell="A101" zoomScaleSheetLayoutView="100" zoomScalePageLayoutView="60" workbookViewId="0">
      <selection activeCell="C115" sqref="C115:E115"/>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543" t="s">
        <v>348</v>
      </c>
      <c r="E2" s="544"/>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45" t="s">
        <v>358</v>
      </c>
      <c r="C4" s="546"/>
      <c r="D4" s="546"/>
      <c r="E4" s="547"/>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48"/>
      <c r="D6" s="548"/>
      <c r="E6" s="549"/>
      <c r="K6" s="29" t="s">
        <v>545</v>
      </c>
      <c r="L6" s="29">
        <v>183204042</v>
      </c>
      <c r="M6" s="39" t="s">
        <v>1</v>
      </c>
      <c r="N6" s="288" t="s">
        <v>589</v>
      </c>
      <c r="O6" s="288" t="s">
        <v>589</v>
      </c>
    </row>
    <row r="7" spans="2:15" x14ac:dyDescent="0.2">
      <c r="B7" s="145" t="s">
        <v>9</v>
      </c>
      <c r="C7" s="550" t="str">
        <f>IFERROR(VLOOKUP(C6,$K$2:$M$6,3,FALSE),"")</f>
        <v/>
      </c>
      <c r="D7" s="550"/>
      <c r="E7" s="551"/>
      <c r="M7" s="39"/>
      <c r="N7" s="39"/>
      <c r="O7" s="39"/>
    </row>
    <row r="8" spans="2:15" x14ac:dyDescent="0.2">
      <c r="B8" s="146" t="s">
        <v>13</v>
      </c>
      <c r="C8" s="550" t="str">
        <f>IFERROR(VLOOKUP(C6,$K$2:$L$6,2,FALSE),"")</f>
        <v/>
      </c>
      <c r="D8" s="550"/>
      <c r="E8" s="551"/>
      <c r="O8" s="39"/>
    </row>
    <row r="9" spans="2:15" ht="12" customHeight="1" x14ac:dyDescent="0.2">
      <c r="B9" s="146" t="s">
        <v>16</v>
      </c>
      <c r="C9" s="134"/>
      <c r="D9" s="134"/>
      <c r="E9" s="261"/>
      <c r="K9" s="39"/>
      <c r="L9" s="39"/>
    </row>
    <row r="10" spans="2:15" ht="12" customHeight="1" x14ac:dyDescent="0.2">
      <c r="B10" s="146" t="s">
        <v>25</v>
      </c>
      <c r="C10" s="556"/>
      <c r="D10" s="556"/>
      <c r="E10" s="557"/>
    </row>
    <row r="11" spans="2:15" ht="12" customHeight="1" x14ac:dyDescent="0.2">
      <c r="B11" s="146" t="s">
        <v>29</v>
      </c>
      <c r="C11" s="558"/>
      <c r="D11" s="558"/>
      <c r="E11" s="559"/>
      <c r="K11" s="39"/>
      <c r="L11" s="39"/>
    </row>
    <row r="12" spans="2:15" ht="12" customHeight="1" x14ac:dyDescent="0.2">
      <c r="B12" s="146"/>
      <c r="C12" s="34"/>
      <c r="D12" s="34"/>
      <c r="E12" s="147"/>
      <c r="K12" s="39"/>
      <c r="L12" s="39"/>
    </row>
    <row r="13" spans="2:15" ht="12" customHeight="1" x14ac:dyDescent="0.2">
      <c r="B13" s="146"/>
      <c r="C13" s="560" t="s">
        <v>36</v>
      </c>
      <c r="D13" s="561"/>
      <c r="E13" s="562"/>
    </row>
    <row r="14" spans="2:15" ht="12" customHeight="1" x14ac:dyDescent="0.2">
      <c r="B14" s="146" t="s">
        <v>40</v>
      </c>
      <c r="C14" s="563" t="s">
        <v>330</v>
      </c>
      <c r="D14" s="563"/>
      <c r="E14" s="148" t="s">
        <v>41</v>
      </c>
    </row>
    <row r="15" spans="2:15" ht="12" customHeight="1" x14ac:dyDescent="0.2">
      <c r="B15" s="149" t="s">
        <v>45</v>
      </c>
      <c r="C15" s="552"/>
      <c r="D15" s="553"/>
      <c r="E15" s="150"/>
      <c r="M15" s="39"/>
      <c r="N15" s="39"/>
    </row>
    <row r="16" spans="2:15" ht="12" customHeight="1" x14ac:dyDescent="0.2">
      <c r="B16" s="149" t="s">
        <v>49</v>
      </c>
      <c r="C16" s="552"/>
      <c r="D16" s="553"/>
      <c r="E16" s="150"/>
      <c r="O16" s="39"/>
    </row>
    <row r="17" spans="2:15" ht="12" customHeight="1" x14ac:dyDescent="0.2">
      <c r="B17" s="149" t="s">
        <v>53</v>
      </c>
      <c r="C17" s="552"/>
      <c r="D17" s="553"/>
      <c r="E17" s="150"/>
      <c r="M17" s="39"/>
      <c r="N17" s="39"/>
    </row>
    <row r="18" spans="2:15" ht="12" customHeight="1" x14ac:dyDescent="0.2">
      <c r="B18" s="149" t="s">
        <v>56</v>
      </c>
      <c r="C18" s="552"/>
      <c r="D18" s="553"/>
      <c r="E18" s="150"/>
      <c r="M18" s="39"/>
      <c r="N18" s="39"/>
      <c r="O18" s="39"/>
    </row>
    <row r="19" spans="2:15" ht="12" customHeight="1" x14ac:dyDescent="0.2">
      <c r="B19" s="149" t="s">
        <v>59</v>
      </c>
      <c r="C19" s="552"/>
      <c r="D19" s="553"/>
      <c r="E19" s="150"/>
      <c r="M19" s="39"/>
      <c r="N19" s="39"/>
      <c r="O19" s="39"/>
    </row>
    <row r="20" spans="2:15" ht="12" customHeight="1" x14ac:dyDescent="0.2">
      <c r="B20" s="149" t="s">
        <v>67</v>
      </c>
      <c r="C20" s="554" t="s">
        <v>68</v>
      </c>
      <c r="D20" s="555"/>
      <c r="E20" s="262">
        <f>100%-SUM(E15:E19)</f>
        <v>1</v>
      </c>
      <c r="M20" s="39"/>
      <c r="N20" s="39"/>
      <c r="O20" s="39"/>
    </row>
    <row r="21" spans="2:15" ht="13.5" customHeight="1" x14ac:dyDescent="0.2">
      <c r="B21" s="149"/>
      <c r="C21" s="69"/>
      <c r="D21" s="69"/>
      <c r="E21" s="152"/>
      <c r="M21" s="39"/>
      <c r="N21" s="39"/>
      <c r="O21" s="39"/>
    </row>
    <row r="22" spans="2:15" x14ac:dyDescent="0.2">
      <c r="B22" s="146" t="s">
        <v>359</v>
      </c>
      <c r="C22" s="575" t="str">
        <f>IFERROR(VLOOKUP(C6,$K$2:$O$6,4,FALSE),"")</f>
        <v/>
      </c>
      <c r="D22" s="575"/>
      <c r="E22" s="576"/>
      <c r="O22" s="39"/>
    </row>
    <row r="23" spans="2:15" ht="12.75" customHeight="1" x14ac:dyDescent="0.2">
      <c r="B23" s="146"/>
      <c r="C23" s="69"/>
      <c r="D23" s="69"/>
      <c r="E23" s="152"/>
      <c r="M23" s="39"/>
      <c r="N23" s="39"/>
    </row>
    <row r="24" spans="2:15" ht="26.25" customHeight="1" x14ac:dyDescent="0.2">
      <c r="B24" s="146"/>
      <c r="C24" s="568" t="s">
        <v>79</v>
      </c>
      <c r="D24" s="568"/>
      <c r="E24" s="569"/>
      <c r="O24" s="39"/>
    </row>
    <row r="25" spans="2:15" x14ac:dyDescent="0.2">
      <c r="B25" s="157"/>
      <c r="C25" s="581"/>
      <c r="D25" s="581"/>
      <c r="E25" s="582"/>
      <c r="M25" s="39"/>
      <c r="N25" s="39"/>
      <c r="O25" s="39"/>
    </row>
    <row r="26" spans="2:15" x14ac:dyDescent="0.2">
      <c r="B26" s="157"/>
      <c r="C26" s="566" t="s">
        <v>84</v>
      </c>
      <c r="D26" s="566"/>
      <c r="E26" s="567"/>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68" t="s">
        <v>360</v>
      </c>
      <c r="D42" s="568"/>
      <c r="E42" s="569"/>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570" t="s">
        <v>360</v>
      </c>
      <c r="D90" s="570"/>
      <c r="E90" s="57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68" t="s">
        <v>360</v>
      </c>
      <c r="D106" s="568"/>
      <c r="E106" s="569"/>
    </row>
    <row r="107" spans="2:15" ht="14.25" customHeight="1" thickBot="1" x14ac:dyDescent="0.25">
      <c r="B107" s="158" t="s">
        <v>216</v>
      </c>
      <c r="C107" s="36"/>
      <c r="D107" s="36"/>
      <c r="E107" s="159"/>
    </row>
    <row r="108" spans="2:15" ht="93.75" customHeight="1" x14ac:dyDescent="0.2">
      <c r="B108" s="201" t="s">
        <v>218</v>
      </c>
      <c r="C108" s="572"/>
      <c r="D108" s="572"/>
      <c r="E108" s="573"/>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574">
        <v>46141</v>
      </c>
      <c r="D113" s="556"/>
      <c r="E113" s="557"/>
    </row>
    <row r="114" spans="2:5" x14ac:dyDescent="0.2">
      <c r="B114" s="157" t="s">
        <v>227</v>
      </c>
      <c r="C114" s="577" t="s">
        <v>615</v>
      </c>
      <c r="D114" s="577"/>
      <c r="E114" s="578"/>
    </row>
    <row r="115" spans="2:5" ht="24" x14ac:dyDescent="0.2">
      <c r="B115" s="203" t="s">
        <v>229</v>
      </c>
      <c r="C115" s="579" t="s">
        <v>620</v>
      </c>
      <c r="D115" s="579"/>
      <c r="E115" s="580"/>
    </row>
    <row r="116" spans="2:5" ht="24" x14ac:dyDescent="0.2">
      <c r="B116" s="204" t="s">
        <v>231</v>
      </c>
      <c r="C116" s="564"/>
      <c r="D116" s="564"/>
      <c r="E116" s="565"/>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500-000000000000}"/>
    <dataValidation allowBlank="1" showInputMessage="1" showErrorMessage="1" prompt="Įrašykite akcininko pavadinimą." sqref="C14:D19" xr:uid="{00000000-0002-0000-0500-000001000000}"/>
    <dataValidation allowBlank="1" showInputMessage="1" showErrorMessage="1" prompt="Jei įmonės teisinė forma yra AB arba UAB, nurodykite penkis didžiausius bendrovės akcininkus; jei įmonės teisinė forma yra VĮ, šios dalies pildyti nereikia." sqref="B14" xr:uid="{00000000-0002-0000-0500-000002000000}"/>
    <dataValidation allowBlank="1" showInputMessage="1" showErrorMessage="1" prompt="Pildoma, jei įmonės balanse šis turtas pateikiamas atskirai nuo ilgalaikio ir trumpalaikio turto." sqref="B58:E58" xr:uid="{00000000-0002-0000-0500-000003000000}"/>
    <dataValidation allowBlank="1" showInputMessage="1" showErrorMessage="1" prompt="Į šią sumą turi būti įtraukti ilgalaikiai nuomos įsipareigojimai" sqref="B74:E74" xr:uid="{00000000-0002-0000-0500-000004000000}"/>
    <dataValidation allowBlank="1" showInputMessage="1" showErrorMessage="1" prompt="Į šią sumą turi būti įtraukta nuomos įsipareigojimo einamųjų metų dalis." sqref="B76:E76" xr:uid="{00000000-0002-0000-0500-000005000000}"/>
    <dataValidation allowBlank="1" showInputMessage="1" showErrorMessage="1" prompt="Pildoma, jei įmonės balanse šie įsipareigojimai pateikiami atskirai nuo ilgalaikių ir trumpalaikių įsipareigojimų." sqref="B82:E82" xr:uid="{00000000-0002-0000-0500-000006000000}"/>
    <dataValidation allowBlank="1" showInputMessage="1" showErrorMessage="1" prompt="Jei balansas susibalansuoja, matysite žodį „Balansas“; jei nesibalansuoja - matysite disbalanso dydį (skirtumą)." sqref="B86:E86" xr:uid="{00000000-0002-0000-0500-000007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500-000008000000}"/>
    <dataValidation allowBlank="1" showInputMessage="1" showErrorMessage="1" prompt="Bendras darbuotojų (darbo sutarčių) skaičius; įskaičiuojami visi darbuotojai, įskaitant ir vadovus." sqref="B101:E101" xr:uid="{00000000-0002-0000-0500-000009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500-00000A000000}"/>
    <dataValidation allowBlank="1" showInputMessage="1" showErrorMessage="1" prompt="Data, kai atsakingas asmuo patvirtina duomenų tikrumą._x000a__x000a_Data pateikiama formatu:_x000a_2019-12-31" sqref="C113:E113" xr:uid="{00000000-0002-0000-0500-00000B000000}"/>
    <dataValidation allowBlank="1" showErrorMessage="1" prompt="Savivaldybei nuosavybės teise priklausančių akcijų valdytoja" sqref="C22:E22" xr:uid="{00000000-0002-0000-0500-00000C000000}"/>
    <dataValidation allowBlank="1" showInputMessage="1" showErrorMessage="1" prompt="Nurodykite įmonės vyr. finansininko (vyr. buhalterio) vardą ir pavardę. Pareigų nurodyti nereikia." sqref="C11:E11" xr:uid="{00000000-0002-0000-0500-00000D000000}"/>
    <dataValidation allowBlank="1" showInputMessage="1" showErrorMessage="1" prompt="Nurodykite įmonės direktoriaus (generalinio direktoriaus) vardą ir pavardę. Pareigų nurodyti nereikia." sqref="C10:E10" xr:uid="{00000000-0002-0000-0500-00000E000000}"/>
    <dataValidation allowBlank="1" showErrorMessage="1" sqref="B25:B26" xr:uid="{00000000-0002-0000-0500-00000F000000}"/>
    <dataValidation type="whole" allowBlank="1" showErrorMessage="1" prompt="Nurodykite identifikacinį numerį (juridinio asmens kodą)" sqref="C8:E9" xr:uid="{00000000-0002-0000-0500-000010000000}">
      <formula1>0</formula1>
      <formula2>9999999999999990000</formula2>
    </dataValidation>
    <dataValidation allowBlank="1" showErrorMessage="1" prompt="Nurodykite įmonės teisinę formą (AB, UAB, VĮ), pasirinkdami iš sąrašo" sqref="C7:E7" xr:uid="{00000000-0002-0000-0500-000011000000}"/>
    <dataValidation type="list" allowBlank="1" showErrorMessage="1" prompt="Nurodykite pilną įmonės pavadinimą, pvz. Akcinė bendrovė „Pavyzdys“ ar Valstybės įmonė „Pavyzdys“" sqref="C6:E6" xr:uid="{00000000-0002-0000-0500-000012000000}">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B1:O136"/>
  <sheetViews>
    <sheetView showGridLines="0" tabSelected="1" zoomScaleSheetLayoutView="100" zoomScalePageLayoutView="60" workbookViewId="0">
      <selection activeCell="C115" sqref="C115:E115"/>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543" t="s">
        <v>348</v>
      </c>
      <c r="E2" s="544"/>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45" t="s">
        <v>358</v>
      </c>
      <c r="C4" s="546"/>
      <c r="D4" s="546"/>
      <c r="E4" s="547"/>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48"/>
      <c r="D6" s="548"/>
      <c r="E6" s="549"/>
      <c r="K6" s="29" t="s">
        <v>545</v>
      </c>
      <c r="L6" s="29">
        <v>183204042</v>
      </c>
      <c r="M6" s="39" t="s">
        <v>1</v>
      </c>
      <c r="N6" s="39" t="s">
        <v>546</v>
      </c>
    </row>
    <row r="7" spans="2:15" x14ac:dyDescent="0.2">
      <c r="B7" s="145" t="s">
        <v>9</v>
      </c>
      <c r="C7" s="550" t="str">
        <f>IFERROR(VLOOKUP(C6,$K$2:$M$6,3,FALSE),"")</f>
        <v/>
      </c>
      <c r="D7" s="550"/>
      <c r="E7" s="551"/>
      <c r="M7" s="39"/>
      <c r="N7" s="39"/>
      <c r="O7" s="39"/>
    </row>
    <row r="8" spans="2:15" x14ac:dyDescent="0.2">
      <c r="B8" s="146" t="s">
        <v>13</v>
      </c>
      <c r="C8" s="550" t="str">
        <f>IFERROR(VLOOKUP(C6,$K$2:$L$6,2,FALSE),"")</f>
        <v/>
      </c>
      <c r="D8" s="550"/>
      <c r="E8" s="551"/>
      <c r="O8" s="39"/>
    </row>
    <row r="9" spans="2:15" ht="12" customHeight="1" x14ac:dyDescent="0.2">
      <c r="B9" s="146" t="s">
        <v>16</v>
      </c>
      <c r="C9" s="134"/>
      <c r="D9" s="134"/>
      <c r="E9" s="261"/>
      <c r="K9" s="39"/>
      <c r="L9" s="39"/>
    </row>
    <row r="10" spans="2:15" ht="12" customHeight="1" x14ac:dyDescent="0.2">
      <c r="B10" s="146" t="s">
        <v>25</v>
      </c>
      <c r="C10" s="556"/>
      <c r="D10" s="556"/>
      <c r="E10" s="557"/>
    </row>
    <row r="11" spans="2:15" ht="12" customHeight="1" x14ac:dyDescent="0.2">
      <c r="B11" s="146" t="s">
        <v>29</v>
      </c>
      <c r="C11" s="558"/>
      <c r="D11" s="558"/>
      <c r="E11" s="559"/>
      <c r="K11" s="39"/>
      <c r="L11" s="39"/>
    </row>
    <row r="12" spans="2:15" ht="12" customHeight="1" x14ac:dyDescent="0.2">
      <c r="B12" s="146"/>
      <c r="C12" s="34"/>
      <c r="D12" s="34"/>
      <c r="E12" s="147"/>
      <c r="K12" s="39"/>
      <c r="L12" s="39"/>
    </row>
    <row r="13" spans="2:15" ht="12" customHeight="1" x14ac:dyDescent="0.2">
      <c r="B13" s="146"/>
      <c r="C13" s="560" t="s">
        <v>36</v>
      </c>
      <c r="D13" s="561"/>
      <c r="E13" s="562"/>
    </row>
    <row r="14" spans="2:15" ht="12" customHeight="1" x14ac:dyDescent="0.2">
      <c r="B14" s="146" t="s">
        <v>40</v>
      </c>
      <c r="C14" s="563" t="s">
        <v>330</v>
      </c>
      <c r="D14" s="563"/>
      <c r="E14" s="148" t="s">
        <v>41</v>
      </c>
    </row>
    <row r="15" spans="2:15" ht="12" customHeight="1" x14ac:dyDescent="0.2">
      <c r="B15" s="149" t="s">
        <v>45</v>
      </c>
      <c r="C15" s="552"/>
      <c r="D15" s="553"/>
      <c r="E15" s="150"/>
      <c r="M15" s="39"/>
      <c r="N15" s="39"/>
    </row>
    <row r="16" spans="2:15" ht="12" customHeight="1" x14ac:dyDescent="0.2">
      <c r="B16" s="149" t="s">
        <v>49</v>
      </c>
      <c r="C16" s="552"/>
      <c r="D16" s="553"/>
      <c r="E16" s="150"/>
      <c r="O16" s="39"/>
    </row>
    <row r="17" spans="2:15" ht="12" customHeight="1" x14ac:dyDescent="0.2">
      <c r="B17" s="149" t="s">
        <v>53</v>
      </c>
      <c r="C17" s="552"/>
      <c r="D17" s="553"/>
      <c r="E17" s="150"/>
      <c r="M17" s="39"/>
      <c r="N17" s="39"/>
    </row>
    <row r="18" spans="2:15" ht="12" customHeight="1" x14ac:dyDescent="0.2">
      <c r="B18" s="149" t="s">
        <v>56</v>
      </c>
      <c r="C18" s="552"/>
      <c r="D18" s="553"/>
      <c r="E18" s="150"/>
      <c r="M18" s="39"/>
      <c r="N18" s="39"/>
      <c r="O18" s="39"/>
    </row>
    <row r="19" spans="2:15" ht="12" customHeight="1" x14ac:dyDescent="0.2">
      <c r="B19" s="149" t="s">
        <v>59</v>
      </c>
      <c r="C19" s="552"/>
      <c r="D19" s="553"/>
      <c r="E19" s="150"/>
      <c r="M19" s="39"/>
      <c r="N19" s="39"/>
      <c r="O19" s="39"/>
    </row>
    <row r="20" spans="2:15" ht="12" customHeight="1" x14ac:dyDescent="0.2">
      <c r="B20" s="149" t="s">
        <v>67</v>
      </c>
      <c r="C20" s="554" t="s">
        <v>68</v>
      </c>
      <c r="D20" s="555"/>
      <c r="E20" s="262">
        <f>100%-SUM(E15:E19)</f>
        <v>1</v>
      </c>
      <c r="M20" s="39"/>
      <c r="N20" s="39"/>
      <c r="O20" s="39"/>
    </row>
    <row r="21" spans="2:15" ht="13.5" customHeight="1" x14ac:dyDescent="0.2">
      <c r="B21" s="149"/>
      <c r="C21" s="69"/>
      <c r="D21" s="69"/>
      <c r="E21" s="152"/>
      <c r="M21" s="39"/>
      <c r="N21" s="39"/>
      <c r="O21" s="39"/>
    </row>
    <row r="22" spans="2:15" x14ac:dyDescent="0.2">
      <c r="B22" s="146" t="s">
        <v>359</v>
      </c>
      <c r="C22" s="575" t="str">
        <f>IFERROR(VLOOKUP(C6,$K$2:$O$5,4,FALSE),"")</f>
        <v/>
      </c>
      <c r="D22" s="575"/>
      <c r="E22" s="576"/>
      <c r="O22" s="39"/>
    </row>
    <row r="23" spans="2:15" ht="12.75" customHeight="1" x14ac:dyDescent="0.2">
      <c r="B23" s="146"/>
      <c r="C23" s="69"/>
      <c r="D23" s="69"/>
      <c r="E23" s="152"/>
      <c r="M23" s="39"/>
      <c r="N23" s="39"/>
    </row>
    <row r="24" spans="2:15" ht="26.25" customHeight="1" x14ac:dyDescent="0.2">
      <c r="B24" s="146"/>
      <c r="C24" s="568" t="s">
        <v>79</v>
      </c>
      <c r="D24" s="568"/>
      <c r="E24" s="569"/>
      <c r="O24" s="39"/>
    </row>
    <row r="25" spans="2:15" x14ac:dyDescent="0.2">
      <c r="B25" s="157"/>
      <c r="C25" s="581"/>
      <c r="D25" s="581"/>
      <c r="E25" s="582"/>
      <c r="M25" s="39"/>
      <c r="N25" s="39"/>
      <c r="O25" s="39"/>
    </row>
    <row r="26" spans="2:15" x14ac:dyDescent="0.2">
      <c r="B26" s="157"/>
      <c r="C26" s="566" t="s">
        <v>84</v>
      </c>
      <c r="D26" s="566"/>
      <c r="E26" s="567"/>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68" t="s">
        <v>360</v>
      </c>
      <c r="D42" s="568"/>
      <c r="E42" s="569"/>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570" t="s">
        <v>360</v>
      </c>
      <c r="D90" s="570"/>
      <c r="E90" s="57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68" t="s">
        <v>360</v>
      </c>
      <c r="D106" s="568"/>
      <c r="E106" s="569"/>
    </row>
    <row r="107" spans="2:15" ht="14.25" customHeight="1" thickBot="1" x14ac:dyDescent="0.25">
      <c r="B107" s="158" t="s">
        <v>216</v>
      </c>
      <c r="C107" s="36"/>
      <c r="D107" s="36"/>
      <c r="E107" s="159"/>
    </row>
    <row r="108" spans="2:15" ht="93.75" customHeight="1" x14ac:dyDescent="0.2">
      <c r="B108" s="201" t="s">
        <v>218</v>
      </c>
      <c r="C108" s="572"/>
      <c r="D108" s="572"/>
      <c r="E108" s="573"/>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574">
        <v>46141</v>
      </c>
      <c r="D113" s="556"/>
      <c r="E113" s="557"/>
    </row>
    <row r="114" spans="2:5" x14ac:dyDescent="0.2">
      <c r="B114" s="157" t="s">
        <v>227</v>
      </c>
      <c r="C114" s="577" t="s">
        <v>615</v>
      </c>
      <c r="D114" s="577"/>
      <c r="E114" s="578"/>
    </row>
    <row r="115" spans="2:5" ht="24" x14ac:dyDescent="0.2">
      <c r="B115" s="203" t="s">
        <v>229</v>
      </c>
      <c r="C115" s="579" t="s">
        <v>620</v>
      </c>
      <c r="D115" s="579"/>
      <c r="E115" s="580"/>
    </row>
    <row r="116" spans="2:5" ht="24" x14ac:dyDescent="0.2">
      <c r="B116" s="204" t="s">
        <v>231</v>
      </c>
      <c r="C116" s="564"/>
      <c r="D116" s="564"/>
      <c r="E116" s="565"/>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00000000-0002-0000-0600-000000000000}">
      <formula1>$K$2:$K$7</formula1>
    </dataValidation>
    <dataValidation allowBlank="1" showErrorMessage="1" prompt="Nurodykite įmonės teisinę formą (AB, UAB, VĮ), pasirinkdami iš sąrašo" sqref="C7:E7" xr:uid="{00000000-0002-0000-0600-000001000000}"/>
    <dataValidation type="whole" allowBlank="1" showErrorMessage="1" prompt="Nurodykite identifikacinį numerį (juridinio asmens kodą)" sqref="C8:E9" xr:uid="{00000000-0002-0000-0600-000002000000}">
      <formula1>0</formula1>
      <formula2>9999999999999990000</formula2>
    </dataValidation>
    <dataValidation allowBlank="1" showErrorMessage="1" sqref="B25:B26" xr:uid="{00000000-0002-0000-0600-000003000000}"/>
    <dataValidation allowBlank="1" showInputMessage="1" showErrorMessage="1" prompt="Nurodykite įmonės direktoriaus (generalinio direktoriaus) vardą ir pavardę. Pareigų nurodyti nereikia." sqref="C10:E10" xr:uid="{00000000-0002-0000-0600-000004000000}"/>
    <dataValidation allowBlank="1" showInputMessage="1" showErrorMessage="1" prompt="Nurodykite įmonės vyr. finansininko (vyr. buhalterio) vardą ir pavardę. Pareigų nurodyti nereikia." sqref="C11:E11" xr:uid="{00000000-0002-0000-0600-000005000000}"/>
    <dataValidation allowBlank="1" showErrorMessage="1" prompt="Savivaldybei nuosavybės teise priklausančių akcijų valdytoja" sqref="C22:E22" xr:uid="{00000000-0002-0000-0600-000006000000}"/>
    <dataValidation allowBlank="1" showInputMessage="1" showErrorMessage="1" prompt="Data, kai atsakingas asmuo patvirtina duomenų tikrumą._x000a__x000a_Data pateikiama formatu:_x000a_2019-12-31" sqref="C113:E113" xr:uid="{00000000-0002-0000-0600-000007000000}"/>
    <dataValidation allowBlank="1" showInputMessage="1" showErrorMessage="1" prompt="Šie duomenys reikalingi tuo atveju, jeigu apibendrintą ataskaitą rengiantys asmenys norėtų pasitikslinti/sužinoti daugiau informacijos apie įmonės veiklos rezultatus." sqref="C115:E115" xr:uid="{00000000-0002-0000-0600-000008000000}"/>
    <dataValidation allowBlank="1" showInputMessage="1" showErrorMessage="1" prompt="Bendras darbuotojų (darbo sutarčių) skaičius; įskaičiuojami visi darbuotojai, įskaitant ir vadovus." sqref="B101:E101" xr:uid="{00000000-0002-0000-0600-000009000000}"/>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00000000-0002-0000-0600-00000A000000}"/>
    <dataValidation allowBlank="1" showInputMessage="1" showErrorMessage="1" prompt="Jei balansas susibalansuoja, matysite žodį „Balansas“; jei nesibalansuoja - matysite disbalanso dydį (skirtumą)." sqref="B86:E86" xr:uid="{00000000-0002-0000-0600-00000B000000}"/>
    <dataValidation allowBlank="1" showInputMessage="1" showErrorMessage="1" prompt="Pildoma, jei įmonės balanse šie įsipareigojimai pateikiami atskirai nuo ilgalaikių ir trumpalaikių įsipareigojimų." sqref="B82:E82" xr:uid="{00000000-0002-0000-0600-00000C000000}"/>
    <dataValidation allowBlank="1" showInputMessage="1" showErrorMessage="1" prompt="Į šią sumą turi būti įtraukta nuomos įsipareigojimo einamųjų metų dalis." sqref="B76:E76" xr:uid="{00000000-0002-0000-0600-00000D000000}"/>
    <dataValidation allowBlank="1" showInputMessage="1" showErrorMessage="1" prompt="Į šią sumą turi būti įtraukti ilgalaikiai nuomos įsipareigojimai" sqref="B74:E74" xr:uid="{00000000-0002-0000-0600-00000E000000}"/>
    <dataValidation allowBlank="1" showInputMessage="1" showErrorMessage="1" prompt="Pildoma, jei įmonės balanse šis turtas pateikiamas atskirai nuo ilgalaikio ir trumpalaikio turto." sqref="B58:E58" xr:uid="{00000000-0002-0000-0600-00000F000000}"/>
    <dataValidation allowBlank="1" showInputMessage="1" showErrorMessage="1" prompt="Jei įmonės teisinė forma yra AB arba UAB, nurodykite penkis didžiausius bendrovės akcininkus; jei įmonės teisinė forma yra VĮ, šios dalies pildyti nereikia." sqref="B14" xr:uid="{00000000-0002-0000-0600-000010000000}"/>
    <dataValidation allowBlank="1" showInputMessage="1" showErrorMessage="1" prompt="Įrašykite akcininko pavadinimą." sqref="C14:D19" xr:uid="{00000000-0002-0000-0600-000011000000}"/>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00000000-0002-0000-0600-000012000000}"/>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Paulius Šimkūnas</dc:creator>
  <cp:lastModifiedBy>Vida Stonytė</cp:lastModifiedBy>
  <cp:revision/>
  <cp:lastPrinted>2026-04-29T12:15:06Z</cp:lastPrinted>
  <dcterms:created xsi:type="dcterms:W3CDTF">2014-03-24T16:58:47Z</dcterms:created>
  <dcterms:modified xsi:type="dcterms:W3CDTF">2026-06-03T12:13:36Z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